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A518"/>
  <c r="L517"/>
  <c r="J517"/>
  <c r="I517"/>
  <c r="H517"/>
  <c r="G517"/>
  <c r="F517"/>
  <c r="A509"/>
  <c r="J508"/>
  <c r="I508"/>
  <c r="H508"/>
  <c r="G508"/>
  <c r="F508"/>
  <c r="A502"/>
  <c r="J501"/>
  <c r="I501"/>
  <c r="H501"/>
  <c r="G501"/>
  <c r="F501"/>
  <c r="A495"/>
  <c r="J494"/>
  <c r="I494"/>
  <c r="H494"/>
  <c r="G494"/>
  <c r="F494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J382"/>
  <c r="I382"/>
  <c r="H382"/>
  <c r="G382"/>
  <c r="F382"/>
  <c r="J375"/>
  <c r="I375"/>
  <c r="H375"/>
  <c r="G375"/>
  <c r="F375"/>
  <c r="J368"/>
  <c r="I368"/>
  <c r="H368"/>
  <c r="G368"/>
  <c r="F368"/>
  <c r="J363"/>
  <c r="I363"/>
  <c r="H363"/>
  <c r="G363"/>
  <c r="F363"/>
  <c r="J353"/>
  <c r="I353"/>
  <c r="H353"/>
  <c r="G353"/>
  <c r="F353"/>
  <c r="L349"/>
  <c r="J349"/>
  <c r="I349"/>
  <c r="H349"/>
  <c r="G349"/>
  <c r="F349"/>
  <c r="J340"/>
  <c r="I340"/>
  <c r="H340"/>
  <c r="G340"/>
  <c r="F340"/>
  <c r="J333"/>
  <c r="I333"/>
  <c r="H333"/>
  <c r="G333"/>
  <c r="F333"/>
  <c r="J326"/>
  <c r="I326"/>
  <c r="H326"/>
  <c r="G326"/>
  <c r="F326"/>
  <c r="L321"/>
  <c r="J321"/>
  <c r="I321"/>
  <c r="H321"/>
  <c r="G321"/>
  <c r="F321"/>
  <c r="J311"/>
  <c r="I311"/>
  <c r="H311"/>
  <c r="G311"/>
  <c r="F311"/>
  <c r="L307"/>
  <c r="J307"/>
  <c r="I307"/>
  <c r="H307"/>
  <c r="G307"/>
  <c r="F307"/>
  <c r="L279"/>
  <c r="L237"/>
  <c r="L195"/>
  <c r="B383"/>
  <c r="A383"/>
  <c r="B376"/>
  <c r="A376"/>
  <c r="B369"/>
  <c r="A369"/>
  <c r="B364"/>
  <c r="A364"/>
  <c r="B354"/>
  <c r="A354"/>
  <c r="B350"/>
  <c r="A350"/>
  <c r="B341"/>
  <c r="A341"/>
  <c r="B334"/>
  <c r="A334"/>
  <c r="B327"/>
  <c r="A327"/>
  <c r="B322"/>
  <c r="A322"/>
  <c r="B312"/>
  <c r="A312"/>
  <c r="B308"/>
  <c r="A308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09" l="1"/>
  <c r="G551"/>
  <c r="F509"/>
  <c r="I551"/>
  <c r="J551"/>
  <c r="G341"/>
  <c r="J467"/>
  <c r="F593"/>
  <c r="G593"/>
  <c r="H551"/>
  <c r="I383"/>
  <c r="I593"/>
  <c r="H593"/>
  <c r="I425"/>
  <c r="J593"/>
  <c r="J425"/>
  <c r="H509"/>
  <c r="I509"/>
  <c r="F551"/>
  <c r="G509"/>
  <c r="F467"/>
  <c r="H467"/>
  <c r="G467"/>
  <c r="I467"/>
  <c r="H425"/>
  <c r="F383"/>
  <c r="F341"/>
  <c r="J341"/>
  <c r="F425"/>
  <c r="G425"/>
  <c r="H383"/>
  <c r="J383"/>
  <c r="G383"/>
  <c r="I341"/>
  <c r="H341"/>
  <c r="I257"/>
  <c r="H257"/>
  <c r="F257"/>
  <c r="J173"/>
  <c r="F131"/>
  <c r="F47"/>
  <c r="G47"/>
  <c r="H47"/>
  <c r="G131"/>
  <c r="I131"/>
  <c r="G215"/>
  <c r="J131"/>
  <c r="H215"/>
  <c r="F299"/>
  <c r="F89"/>
  <c r="I215"/>
  <c r="G299"/>
  <c r="F215"/>
  <c r="I47"/>
  <c r="J215"/>
  <c r="H299"/>
  <c r="J257"/>
  <c r="J47"/>
  <c r="H89"/>
  <c r="H131"/>
  <c r="I299"/>
  <c r="I89"/>
  <c r="G173"/>
  <c r="J299"/>
  <c r="J89"/>
  <c r="H173"/>
  <c r="I173"/>
  <c r="F173"/>
  <c r="G257"/>
  <c r="G89"/>
  <c r="I594" l="1"/>
  <c r="F594"/>
  <c r="H594"/>
  <c r="G594"/>
  <c r="J594"/>
  <c r="L437"/>
  <c r="L467"/>
  <c r="L425"/>
  <c r="L395"/>
  <c r="L340"/>
  <c r="L531"/>
  <c r="L536"/>
  <c r="L172"/>
  <c r="L214"/>
  <c r="L311"/>
  <c r="L341"/>
  <c r="L424"/>
  <c r="L59"/>
  <c r="L89"/>
  <c r="L256"/>
  <c r="L81"/>
  <c r="L39"/>
  <c r="L573"/>
  <c r="L578"/>
  <c r="L521"/>
  <c r="L551"/>
  <c r="L543"/>
  <c r="L466"/>
  <c r="L501"/>
  <c r="L165"/>
  <c r="L46"/>
  <c r="L563"/>
  <c r="L593"/>
  <c r="L185"/>
  <c r="L215"/>
  <c r="L550"/>
  <c r="L417"/>
  <c r="L143"/>
  <c r="L173"/>
  <c r="L88"/>
  <c r="L299"/>
  <c r="L269"/>
  <c r="L592"/>
  <c r="L257"/>
  <c r="L227"/>
  <c r="L130"/>
  <c r="L509"/>
  <c r="L479"/>
  <c r="L17"/>
  <c r="L47"/>
  <c r="L594"/>
  <c r="L585"/>
  <c r="L382"/>
  <c r="L249"/>
  <c r="L508"/>
  <c r="L383"/>
  <c r="L353"/>
  <c r="L131"/>
  <c r="L101"/>
  <c r="L375"/>
  <c r="L298"/>
  <c r="L123"/>
  <c r="L207"/>
  <c r="L291"/>
  <c r="L459"/>
  <c r="L333"/>
</calcChain>
</file>

<file path=xl/sharedStrings.xml><?xml version="1.0" encoding="utf-8"?>
<sst xmlns="http://schemas.openxmlformats.org/spreadsheetml/2006/main" count="717" uniqueCount="144">
  <si>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</si>
  <si>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</si>
  <si>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</si>
  <si>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</si>
  <si>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</si>
  <si>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</si>
  <si>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</si>
  <si>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</si>
  <si>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</si>
  <si>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</si>
  <si>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</si>
  <si>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</si>
  <si>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</si>
  <si>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</si>
  <si>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</si>
  <si>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</si>
  <si>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</si>
  <si>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</si>
  <si>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</si>
  <si>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</si>
  <si>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</si>
  <si>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</si>
  <si>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</si>
  <si>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</si>
  <si>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</si>
  <si>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</si>
  <si>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</si>
  <si>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</si>
  <si>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</si>
  <si>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</si>
  <si>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</si>
  <si>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</si>
  <si>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</si>
  <si>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</si>
  <si>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</si>
  <si>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</si>
  <si>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</si>
  <si>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</si>
  <si>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</si>
  <si>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</si>
  <si>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</si>
  <si>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</si>
  <si>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</si>
  <si>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</si>
  <si>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</si>
  <si>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</si>
  <si>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Курица отварная с маслом</t>
  </si>
  <si>
    <t>209/17</t>
  </si>
  <si>
    <t>432/13</t>
  </si>
  <si>
    <t>Макароны отварные с маслом</t>
  </si>
  <si>
    <t>469/13</t>
  </si>
  <si>
    <t>гп</t>
  </si>
  <si>
    <t>Кофейный напиток на молоке</t>
  </si>
  <si>
    <t>581/13</t>
  </si>
  <si>
    <t>Батон/ хлеб ржаной</t>
  </si>
  <si>
    <t>Суп вермишелевый с фрикадельками</t>
  </si>
  <si>
    <t>166/13</t>
  </si>
  <si>
    <t>320/13</t>
  </si>
  <si>
    <t>фрукт</t>
  </si>
  <si>
    <t>Яблоко</t>
  </si>
  <si>
    <t>Какао с молоком</t>
  </si>
  <si>
    <t>Батон</t>
  </si>
  <si>
    <t>Ржаной</t>
  </si>
  <si>
    <t>Тефтели рыбные</t>
  </si>
  <si>
    <t>Пюре картофельное</t>
  </si>
  <si>
    <t>Капуста квашенная</t>
  </si>
  <si>
    <t>Компот из сухофруктов</t>
  </si>
  <si>
    <t>353/13</t>
  </si>
  <si>
    <t>473/13</t>
  </si>
  <si>
    <t>Масло сливочное</t>
  </si>
  <si>
    <t>96/13</t>
  </si>
  <si>
    <t>349/17</t>
  </si>
  <si>
    <t>Батон/ ржаной</t>
  </si>
  <si>
    <t>Рассольник на м.к.б. со сметаной</t>
  </si>
  <si>
    <t>153/13</t>
  </si>
  <si>
    <t>Курица тушеная в соусе</t>
  </si>
  <si>
    <t>Греча отварная</t>
  </si>
  <si>
    <t>457/13</t>
  </si>
  <si>
    <t>кмп</t>
  </si>
  <si>
    <t>369/13</t>
  </si>
  <si>
    <t>Гуляш из говядины</t>
  </si>
  <si>
    <t>71/17</t>
  </si>
  <si>
    <t>582/13</t>
  </si>
  <si>
    <t>Чай с сахаром</t>
  </si>
  <si>
    <t>Батон/ржаной</t>
  </si>
  <si>
    <t>Кукуруза консервированная</t>
  </si>
  <si>
    <t>Суп молочный с рисом</t>
  </si>
  <si>
    <t>Омлет натуральный с маслом</t>
  </si>
  <si>
    <t>Сок</t>
  </si>
  <si>
    <t>389/17</t>
  </si>
  <si>
    <t>Каша молочная " Дружба с маслом</t>
  </si>
  <si>
    <t>Сыр</t>
  </si>
  <si>
    <t>97/13</t>
  </si>
  <si>
    <t>144/13</t>
  </si>
  <si>
    <t>Сердце говяжье в соусе</t>
  </si>
  <si>
    <t>262/17</t>
  </si>
  <si>
    <t>Макороны отварные</t>
  </si>
  <si>
    <t>Кисель плодо-ягодный</t>
  </si>
  <si>
    <t>556/13</t>
  </si>
  <si>
    <t>Котлета из говядины с маслом</t>
  </si>
  <si>
    <t>386/13</t>
  </si>
  <si>
    <t>Батон /ржаной</t>
  </si>
  <si>
    <t>Капуста квашеная</t>
  </si>
  <si>
    <t>Борщ со сметаной на мкб</t>
  </si>
  <si>
    <t>135/13</t>
  </si>
  <si>
    <t>Рыба тушеная с овощами</t>
  </si>
  <si>
    <t>Каша молочная рисовая с маслом</t>
  </si>
  <si>
    <t>Суп гороховый на кур. Бульоне</t>
  </si>
  <si>
    <t>Тефтели из говядины в соусе</t>
  </si>
  <si>
    <t>Макаронные изделия отварные</t>
  </si>
  <si>
    <t>Биточек мясной</t>
  </si>
  <si>
    <t>Рагу овощное</t>
  </si>
  <si>
    <t>Кисель фруктовый</t>
  </si>
  <si>
    <t>Суп картофельный с крупой и цыпленком</t>
  </si>
  <si>
    <t>Жаркое по домашнему</t>
  </si>
  <si>
    <t>Сельдь слабосол с луком</t>
  </si>
  <si>
    <t>Напиток из свежих ягод</t>
  </si>
  <si>
    <t>Плов с курицей</t>
  </si>
  <si>
    <t>Батон/Ржаной</t>
  </si>
  <si>
    <t>Суп молочный с вермишелью</t>
  </si>
  <si>
    <t>Котлета рубленая из птицы</t>
  </si>
  <si>
    <t>Чай с сахором</t>
  </si>
  <si>
    <t>Батон /Ржаной</t>
  </si>
  <si>
    <t>Суп рыбный с картофелем и крупой</t>
  </si>
  <si>
    <t>Рис отварной</t>
  </si>
  <si>
    <t>Молоко витамин в инд. Упаковке</t>
  </si>
  <si>
    <t>Запеканка картоф с субпродук и маслом</t>
  </si>
  <si>
    <t>Борщ на мкб со сметаной</t>
  </si>
  <si>
    <t>Директор ООО "Русич"</t>
  </si>
  <si>
    <t>А.Е. Веселков</t>
  </si>
  <si>
    <t>Горошек зеленый консерв.</t>
  </si>
  <si>
    <t>Запеканка из творога с повидлом или вареньем или сгущеным молоком</t>
  </si>
  <si>
    <t>Ряженка или йогурт или "Снежок"</t>
  </si>
  <si>
    <t>Кондитерское изделие</t>
  </si>
  <si>
    <t>Сложный гарнир (туш.кап/пюре картофельное)</t>
  </si>
  <si>
    <t>Йогурт  или ряженка или "Снежок"</t>
  </si>
  <si>
    <t>Огурец или помидор свежий</t>
  </si>
  <si>
    <t>Икра кабачковая</t>
  </si>
  <si>
    <t>Селедь слабосоленая с луком</t>
  </si>
  <si>
    <t>Йогурт или ряженка или "Снежок"</t>
  </si>
  <si>
    <t>Помидор или огурец свежий</t>
  </si>
  <si>
    <t xml:space="preserve">МБОУ "СОШ № 11" </t>
  </si>
  <si>
    <t xml:space="preserve">Запеканка из творога с повидлом или вареньем или со сгущеным молоком </t>
  </si>
  <si>
    <t>Щи из свежей капусты на м.к.б.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</si>
</sst>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4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customWidth="1"/>
    <col min="13" max="16384" width="9.140625" style="2"/>
  </cols>
  <sheetData>
    <row r="1" spans="1:12" ht="15">
      <c r="A1" s="1" t="s">
        <v>7</v>
      </c>
      <c r="C1" s="64" t="s">
        <v>141</v>
      </c>
      <c r="D1" s="65"/>
      <c r="E1" s="65"/>
      <c r="F1" s="13" t="s">
        <v>16</v>
      </c>
      <c r="G1" s="2" t="s">
        <v>17</v>
      </c>
      <c r="H1" s="66" t="s">
        <v>128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129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90</v>
      </c>
      <c r="G6" s="48">
        <v>25.38</v>
      </c>
      <c r="H6" s="48">
        <v>6.48</v>
      </c>
      <c r="I6" s="48">
        <v>0.72</v>
      </c>
      <c r="J6" s="48">
        <v>163</v>
      </c>
      <c r="K6" s="49" t="s">
        <v>48</v>
      </c>
      <c r="L6" s="48">
        <v>32.31</v>
      </c>
    </row>
    <row r="7" spans="1:12" ht="15">
      <c r="A7" s="25"/>
      <c r="B7" s="16"/>
      <c r="C7" s="11"/>
      <c r="D7" s="6" t="s">
        <v>27</v>
      </c>
      <c r="E7" s="50" t="s">
        <v>45</v>
      </c>
      <c r="F7" s="51">
        <v>60</v>
      </c>
      <c r="G7" s="51">
        <v>5.08</v>
      </c>
      <c r="H7" s="51">
        <v>4.5999999999999996</v>
      </c>
      <c r="I7" s="51">
        <v>0.28000000000000003</v>
      </c>
      <c r="J7" s="51">
        <v>63</v>
      </c>
      <c r="K7" s="52" t="s">
        <v>47</v>
      </c>
      <c r="L7" s="51">
        <v>17.059999999999999</v>
      </c>
    </row>
    <row r="8" spans="1:12" ht="15">
      <c r="A8" s="25"/>
      <c r="B8" s="16"/>
      <c r="C8" s="11"/>
      <c r="D8" s="7" t="s">
        <v>22</v>
      </c>
      <c r="E8" s="50" t="s">
        <v>52</v>
      </c>
      <c r="F8" s="51">
        <v>200</v>
      </c>
      <c r="G8" s="51">
        <v>3.16</v>
      </c>
      <c r="H8" s="51">
        <v>2.67</v>
      </c>
      <c r="I8" s="51">
        <v>15.95</v>
      </c>
      <c r="J8" s="51">
        <v>101</v>
      </c>
      <c r="K8" s="52" t="s">
        <v>53</v>
      </c>
      <c r="L8" s="51">
        <v>10.32</v>
      </c>
    </row>
    <row r="9" spans="1:12" ht="15">
      <c r="A9" s="25"/>
      <c r="B9" s="16"/>
      <c r="C9" s="11"/>
      <c r="D9" s="7" t="s">
        <v>23</v>
      </c>
      <c r="E9" s="50" t="s">
        <v>54</v>
      </c>
      <c r="F9" s="51">
        <v>60</v>
      </c>
      <c r="G9" s="51">
        <v>3.58</v>
      </c>
      <c r="H9" s="51">
        <v>0.56000000000000005</v>
      </c>
      <c r="I9" s="51">
        <v>19.66</v>
      </c>
      <c r="J9" s="51">
        <v>99</v>
      </c>
      <c r="K9" s="52" t="s">
        <v>51</v>
      </c>
      <c r="L9" s="51">
        <v>4.5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30</v>
      </c>
      <c r="E11" s="50" t="s">
        <v>49</v>
      </c>
      <c r="F11" s="51">
        <v>150</v>
      </c>
      <c r="G11" s="51">
        <v>5.52</v>
      </c>
      <c r="H11" s="51">
        <v>4.5199999999999996</v>
      </c>
      <c r="I11" s="51">
        <v>26.45</v>
      </c>
      <c r="J11" s="51">
        <v>168</v>
      </c>
      <c r="K11" s="52" t="s">
        <v>50</v>
      </c>
      <c r="L11" s="51">
        <v>12.63</v>
      </c>
    </row>
    <row r="12" spans="1:12" ht="15">
      <c r="A12" s="25"/>
      <c r="B12" s="16"/>
      <c r="C12" s="11"/>
      <c r="D12" s="6" t="s">
        <v>27</v>
      </c>
      <c r="E12" s="50" t="s">
        <v>130</v>
      </c>
      <c r="F12" s="51">
        <v>60</v>
      </c>
      <c r="G12" s="51">
        <v>0.9</v>
      </c>
      <c r="H12" s="51">
        <v>0</v>
      </c>
      <c r="I12" s="51">
        <v>0.45</v>
      </c>
      <c r="J12" s="51">
        <v>22.5</v>
      </c>
      <c r="K12" s="52" t="s">
        <v>51</v>
      </c>
      <c r="L12" s="51">
        <v>14.37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620</v>
      </c>
      <c r="G13" s="21">
        <f t="shared" ref="G13:J13" si="0">SUM(G6:G12)</f>
        <v>43.62</v>
      </c>
      <c r="H13" s="21">
        <f t="shared" si="0"/>
        <v>18.829999999999998</v>
      </c>
      <c r="I13" s="21">
        <f t="shared" si="0"/>
        <v>63.510000000000005</v>
      </c>
      <c r="J13" s="21">
        <f t="shared" si="0"/>
        <v>616.5</v>
      </c>
      <c r="K13" s="27"/>
      <c r="L13" s="21">
        <f t="shared" ref="L13" si="1">SUM(L6:L12)</f>
        <v>91.19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55</v>
      </c>
      <c r="F19" s="51">
        <v>220</v>
      </c>
      <c r="G19" s="51">
        <v>3.9</v>
      </c>
      <c r="H19" s="51">
        <v>2.8</v>
      </c>
      <c r="I19" s="51">
        <v>20</v>
      </c>
      <c r="J19" s="51">
        <v>121</v>
      </c>
      <c r="K19" s="52" t="s">
        <v>56</v>
      </c>
      <c r="L19" s="51">
        <v>17.87</v>
      </c>
    </row>
    <row r="20" spans="1:12" ht="25.5">
      <c r="A20" s="25"/>
      <c r="B20" s="16"/>
      <c r="C20" s="11"/>
      <c r="D20" s="7" t="s">
        <v>29</v>
      </c>
      <c r="E20" s="50" t="s">
        <v>131</v>
      </c>
      <c r="F20" s="51">
        <v>220</v>
      </c>
      <c r="G20" s="51">
        <v>31.92</v>
      </c>
      <c r="H20" s="51">
        <v>16.32</v>
      </c>
      <c r="I20" s="51">
        <v>29.04</v>
      </c>
      <c r="J20" s="51">
        <v>398</v>
      </c>
      <c r="K20" s="52" t="s">
        <v>57</v>
      </c>
      <c r="L20" s="51">
        <v>33.74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60</v>
      </c>
      <c r="F22" s="51">
        <v>200</v>
      </c>
      <c r="G22" s="51">
        <v>3.16</v>
      </c>
      <c r="H22" s="51">
        <v>2.67</v>
      </c>
      <c r="I22" s="51">
        <v>15.95</v>
      </c>
      <c r="J22" s="51">
        <v>101</v>
      </c>
      <c r="K22" s="52">
        <v>581</v>
      </c>
      <c r="L22" s="51">
        <v>13.3</v>
      </c>
    </row>
    <row r="23" spans="1:12" ht="15">
      <c r="A23" s="25"/>
      <c r="B23" s="16"/>
      <c r="C23" s="11"/>
      <c r="D23" s="7" t="s">
        <v>32</v>
      </c>
      <c r="E23" s="50" t="s">
        <v>61</v>
      </c>
      <c r="F23" s="51">
        <v>40</v>
      </c>
      <c r="G23" s="51">
        <v>1.58</v>
      </c>
      <c r="H23" s="51">
        <v>0.2</v>
      </c>
      <c r="I23" s="51">
        <v>9.66</v>
      </c>
      <c r="J23" s="51">
        <v>47</v>
      </c>
      <c r="K23" s="52" t="s">
        <v>51</v>
      </c>
      <c r="L23" s="51">
        <v>3</v>
      </c>
    </row>
    <row r="24" spans="1:12" ht="15">
      <c r="A24" s="25"/>
      <c r="B24" s="16"/>
      <c r="C24" s="11"/>
      <c r="D24" s="7" t="s">
        <v>33</v>
      </c>
      <c r="E24" s="50" t="s">
        <v>62</v>
      </c>
      <c r="F24" s="51">
        <v>30</v>
      </c>
      <c r="G24" s="51">
        <v>2</v>
      </c>
      <c r="H24" s="51">
        <v>0.36</v>
      </c>
      <c r="I24" s="51">
        <v>10</v>
      </c>
      <c r="J24" s="51">
        <v>52</v>
      </c>
      <c r="K24" s="52" t="s">
        <v>51</v>
      </c>
      <c r="L24" s="51">
        <v>2.2999999999999998</v>
      </c>
    </row>
    <row r="25" spans="1:12" ht="15">
      <c r="A25" s="25"/>
      <c r="B25" s="16"/>
      <c r="C25" s="11"/>
      <c r="D25" s="6" t="s">
        <v>58</v>
      </c>
      <c r="E25" s="50" t="s">
        <v>59</v>
      </c>
      <c r="F25" s="51">
        <v>200</v>
      </c>
      <c r="G25" s="51">
        <v>0.4</v>
      </c>
      <c r="H25" s="51">
        <v>0.4</v>
      </c>
      <c r="I25" s="51">
        <v>9.8000000000000007</v>
      </c>
      <c r="J25" s="51">
        <v>44</v>
      </c>
      <c r="K25" s="52" t="s">
        <v>51</v>
      </c>
      <c r="L25" s="51">
        <v>22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910</v>
      </c>
      <c r="G27" s="21">
        <f t="shared" ref="G27:J27" si="3">SUM(G18:G26)</f>
        <v>42.96</v>
      </c>
      <c r="H27" s="21">
        <f t="shared" si="3"/>
        <v>22.749999999999996</v>
      </c>
      <c r="I27" s="21">
        <f t="shared" si="3"/>
        <v>94.449999999999989</v>
      </c>
      <c r="J27" s="21">
        <f t="shared" si="3"/>
        <v>763</v>
      </c>
      <c r="K27" s="27"/>
      <c r="L27" s="21">
        <v>92.21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63"/>
      <c r="E47" s="33"/>
      <c r="F47" s="34">
        <f>F13+F17+F27+F32+F39+F46</f>
        <v>1530</v>
      </c>
      <c r="G47" s="34">
        <f t="shared" ref="G47:J47" si="7">G13+G17+G27+G32+G39+G46</f>
        <v>86.58</v>
      </c>
      <c r="H47" s="34">
        <f t="shared" si="7"/>
        <v>41.58</v>
      </c>
      <c r="I47" s="34">
        <f t="shared" si="7"/>
        <v>157.95999999999998</v>
      </c>
      <c r="J47" s="34">
        <f t="shared" si="7"/>
        <v>1379.5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100</v>
      </c>
      <c r="G48" s="48">
        <v>6.8</v>
      </c>
      <c r="H48" s="48">
        <v>4.0999999999999996</v>
      </c>
      <c r="I48" s="48">
        <v>6.4</v>
      </c>
      <c r="J48" s="48">
        <v>89</v>
      </c>
      <c r="K48" s="49" t="s">
        <v>67</v>
      </c>
      <c r="L48" s="48">
        <v>29.35</v>
      </c>
    </row>
    <row r="49" spans="1:12" ht="15">
      <c r="A49" s="15"/>
      <c r="B49" s="16"/>
      <c r="C49" s="11"/>
      <c r="D49" s="6" t="s">
        <v>30</v>
      </c>
      <c r="E49" s="50" t="s">
        <v>64</v>
      </c>
      <c r="F49" s="51">
        <v>150</v>
      </c>
      <c r="G49" s="51">
        <v>3.06</v>
      </c>
      <c r="H49" s="51">
        <v>4.8</v>
      </c>
      <c r="I49" s="51">
        <v>20.440000000000001</v>
      </c>
      <c r="J49" s="51">
        <v>137</v>
      </c>
      <c r="K49" s="52" t="s">
        <v>68</v>
      </c>
      <c r="L49" s="51">
        <v>19.53</v>
      </c>
    </row>
    <row r="50" spans="1:12" ht="15">
      <c r="A50" s="15"/>
      <c r="B50" s="16"/>
      <c r="C50" s="11"/>
      <c r="D50" s="7" t="s">
        <v>22</v>
      </c>
      <c r="E50" s="50" t="s">
        <v>66</v>
      </c>
      <c r="F50" s="51">
        <v>200</v>
      </c>
      <c r="G50" s="51">
        <v>0.7</v>
      </c>
      <c r="H50" s="51">
        <v>0.09</v>
      </c>
      <c r="I50" s="51">
        <v>32</v>
      </c>
      <c r="J50" s="51">
        <v>113</v>
      </c>
      <c r="K50" s="52" t="s">
        <v>71</v>
      </c>
      <c r="L50" s="51">
        <v>12</v>
      </c>
    </row>
    <row r="51" spans="1:12" ht="15">
      <c r="A51" s="15"/>
      <c r="B51" s="16"/>
      <c r="C51" s="11"/>
      <c r="D51" s="7" t="s">
        <v>23</v>
      </c>
      <c r="E51" s="50" t="s">
        <v>72</v>
      </c>
      <c r="F51" s="51">
        <v>60</v>
      </c>
      <c r="G51" s="51">
        <v>3.58</v>
      </c>
      <c r="H51" s="51">
        <v>0.56000000000000005</v>
      </c>
      <c r="I51" s="51">
        <v>19.66</v>
      </c>
      <c r="J51" s="51">
        <v>99</v>
      </c>
      <c r="K51" s="52" t="s">
        <v>51</v>
      </c>
      <c r="L51" s="51">
        <v>4.5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27</v>
      </c>
      <c r="E53" s="50" t="s">
        <v>65</v>
      </c>
      <c r="F53" s="51">
        <v>60</v>
      </c>
      <c r="G53" s="51">
        <v>0.9</v>
      </c>
      <c r="H53" s="51">
        <v>0</v>
      </c>
      <c r="I53" s="51">
        <v>0.45</v>
      </c>
      <c r="J53" s="51">
        <v>22.5</v>
      </c>
      <c r="K53" s="52" t="s">
        <v>51</v>
      </c>
      <c r="L53" s="51">
        <v>12.34</v>
      </c>
    </row>
    <row r="54" spans="1:12" ht="15">
      <c r="A54" s="15"/>
      <c r="B54" s="16"/>
      <c r="C54" s="11"/>
      <c r="D54" s="6"/>
      <c r="E54" s="50" t="s">
        <v>69</v>
      </c>
      <c r="F54" s="51">
        <v>10</v>
      </c>
      <c r="G54" s="51">
        <v>0.1</v>
      </c>
      <c r="H54" s="51">
        <v>8.3000000000000007</v>
      </c>
      <c r="I54" s="51">
        <v>0.1</v>
      </c>
      <c r="J54" s="51">
        <v>75</v>
      </c>
      <c r="K54" s="52" t="s">
        <v>70</v>
      </c>
      <c r="L54" s="51">
        <v>13.47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580</v>
      </c>
      <c r="G55" s="21">
        <f t="shared" ref="G55" si="8">SUM(G48:G54)</f>
        <v>15.139999999999999</v>
      </c>
      <c r="H55" s="21">
        <f t="shared" ref="H55" si="9">SUM(H48:H54)</f>
        <v>17.850000000000001</v>
      </c>
      <c r="I55" s="21">
        <f t="shared" ref="I55" si="10">SUM(I48:I54)</f>
        <v>79.05</v>
      </c>
      <c r="J55" s="21">
        <f t="shared" ref="J55" si="11">SUM(J48:J54)</f>
        <v>535.5</v>
      </c>
      <c r="K55" s="27"/>
      <c r="L55" s="21">
        <f t="shared" ref="L55:L97" si="12">SUM(L48:L54)</f>
        <v>91.19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73</v>
      </c>
      <c r="F61" s="51">
        <v>210</v>
      </c>
      <c r="G61" s="51">
        <v>3</v>
      </c>
      <c r="H61" s="51">
        <v>5.8</v>
      </c>
      <c r="I61" s="51">
        <v>17.2</v>
      </c>
      <c r="J61" s="51">
        <v>133</v>
      </c>
      <c r="K61" s="52" t="s">
        <v>74</v>
      </c>
      <c r="L61" s="51">
        <v>19.86</v>
      </c>
    </row>
    <row r="62" spans="1:12" ht="15">
      <c r="A62" s="15"/>
      <c r="B62" s="16"/>
      <c r="C62" s="11"/>
      <c r="D62" s="7" t="s">
        <v>29</v>
      </c>
      <c r="E62" s="50" t="s">
        <v>75</v>
      </c>
      <c r="F62" s="51">
        <v>100</v>
      </c>
      <c r="G62" s="51">
        <v>25.38</v>
      </c>
      <c r="H62" s="51">
        <v>6.48</v>
      </c>
      <c r="I62" s="51">
        <v>0.72</v>
      </c>
      <c r="J62" s="51">
        <v>163</v>
      </c>
      <c r="K62" s="52">
        <v>367</v>
      </c>
      <c r="L62" s="51">
        <v>22.95</v>
      </c>
    </row>
    <row r="63" spans="1:12" ht="15">
      <c r="A63" s="15"/>
      <c r="B63" s="16"/>
      <c r="C63" s="11"/>
      <c r="D63" s="7" t="s">
        <v>30</v>
      </c>
      <c r="E63" s="50" t="s">
        <v>76</v>
      </c>
      <c r="F63" s="51">
        <v>150</v>
      </c>
      <c r="G63" s="51">
        <v>8.6</v>
      </c>
      <c r="H63" s="51">
        <v>6.12</v>
      </c>
      <c r="I63" s="51">
        <v>38.64</v>
      </c>
      <c r="J63" s="51">
        <v>244</v>
      </c>
      <c r="K63" s="52" t="s">
        <v>77</v>
      </c>
      <c r="L63" s="51">
        <v>14.1</v>
      </c>
    </row>
    <row r="64" spans="1:12" ht="15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0.7</v>
      </c>
      <c r="H64" s="51">
        <v>0.09</v>
      </c>
      <c r="I64" s="51">
        <v>32</v>
      </c>
      <c r="J64" s="51">
        <v>113</v>
      </c>
      <c r="K64" s="52" t="s">
        <v>71</v>
      </c>
      <c r="L64" s="51">
        <v>12</v>
      </c>
    </row>
    <row r="65" spans="1:12" ht="15">
      <c r="A65" s="15"/>
      <c r="B65" s="16"/>
      <c r="C65" s="11"/>
      <c r="D65" s="7" t="s">
        <v>32</v>
      </c>
      <c r="E65" s="50" t="s">
        <v>61</v>
      </c>
      <c r="F65" s="51">
        <v>40</v>
      </c>
      <c r="G65" s="51">
        <v>1.58</v>
      </c>
      <c r="H65" s="51">
        <v>0.2</v>
      </c>
      <c r="I65" s="51">
        <v>9.66</v>
      </c>
      <c r="J65" s="51">
        <v>47</v>
      </c>
      <c r="K65" s="52" t="s">
        <v>51</v>
      </c>
      <c r="L65" s="51">
        <v>3</v>
      </c>
    </row>
    <row r="66" spans="1:12" ht="15">
      <c r="A66" s="15"/>
      <c r="B66" s="16"/>
      <c r="C66" s="11"/>
      <c r="D66" s="7" t="s">
        <v>33</v>
      </c>
      <c r="E66" s="50" t="s">
        <v>62</v>
      </c>
      <c r="F66" s="51">
        <v>30</v>
      </c>
      <c r="G66" s="51">
        <v>2</v>
      </c>
      <c r="H66" s="51">
        <v>0.36</v>
      </c>
      <c r="I66" s="51">
        <v>10</v>
      </c>
      <c r="J66" s="51">
        <v>52</v>
      </c>
      <c r="K66" s="52" t="s">
        <v>51</v>
      </c>
      <c r="L66" s="51">
        <v>2.2999999999999998</v>
      </c>
    </row>
    <row r="67" spans="1:12" ht="15">
      <c r="A67" s="15"/>
      <c r="B67" s="16"/>
      <c r="C67" s="11"/>
      <c r="D67" s="6" t="s">
        <v>78</v>
      </c>
      <c r="E67" s="50" t="s">
        <v>132</v>
      </c>
      <c r="F67" s="51">
        <v>200</v>
      </c>
      <c r="G67" s="51">
        <v>5.22</v>
      </c>
      <c r="H67" s="51">
        <v>5.76</v>
      </c>
      <c r="I67" s="51">
        <v>7.2</v>
      </c>
      <c r="J67" s="51">
        <v>106.2</v>
      </c>
      <c r="K67" s="52">
        <v>251</v>
      </c>
      <c r="L67" s="51">
        <v>18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930</v>
      </c>
      <c r="G69" s="21">
        <f t="shared" ref="G69" si="18">SUM(G60:G68)</f>
        <v>46.48</v>
      </c>
      <c r="H69" s="21">
        <f t="shared" ref="H69" si="19">SUM(H60:H68)</f>
        <v>24.810000000000002</v>
      </c>
      <c r="I69" s="21">
        <f t="shared" ref="I69" si="20">SUM(I60:I68)</f>
        <v>115.42</v>
      </c>
      <c r="J69" s="21">
        <f t="shared" ref="J69" si="21">SUM(J60:J68)</f>
        <v>858.2</v>
      </c>
      <c r="K69" s="27"/>
      <c r="L69" s="21">
        <v>92.21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58" t="s">
        <v>4</v>
      </c>
      <c r="D89" s="63"/>
      <c r="E89" s="33"/>
      <c r="F89" s="34">
        <f>F55+F59+F69+F74+F81+F88</f>
        <v>1510</v>
      </c>
      <c r="G89" s="34">
        <f t="shared" ref="G89" si="36">G55+G59+G69+G74+G81+G88</f>
        <v>61.62</v>
      </c>
      <c r="H89" s="34">
        <f t="shared" ref="H89" si="37">H55+H59+H69+H74+H81+H88</f>
        <v>42.660000000000004</v>
      </c>
      <c r="I89" s="34">
        <f t="shared" ref="I89" si="38">I55+I59+I69+I74+I81+I88</f>
        <v>194.47</v>
      </c>
      <c r="J89" s="34">
        <f t="shared" ref="J89" si="39">J55+J59+J69+J74+J81+J88</f>
        <v>1393.7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80</v>
      </c>
      <c r="F90" s="48">
        <v>100</v>
      </c>
      <c r="G90" s="48">
        <v>15.7</v>
      </c>
      <c r="H90" s="48">
        <v>15.9</v>
      </c>
      <c r="I90" s="48">
        <v>3.1</v>
      </c>
      <c r="J90" s="48">
        <v>218</v>
      </c>
      <c r="K90" s="49" t="s">
        <v>79</v>
      </c>
      <c r="L90" s="48">
        <v>50.03</v>
      </c>
    </row>
    <row r="91" spans="1:12" ht="15">
      <c r="A91" s="25"/>
      <c r="B91" s="16"/>
      <c r="C91" s="11"/>
      <c r="D91" s="6" t="s">
        <v>30</v>
      </c>
      <c r="E91" s="50" t="s">
        <v>76</v>
      </c>
      <c r="F91" s="51">
        <v>150</v>
      </c>
      <c r="G91" s="51">
        <v>8.6</v>
      </c>
      <c r="H91" s="51">
        <v>6.12</v>
      </c>
      <c r="I91" s="51">
        <v>38.64</v>
      </c>
      <c r="J91" s="51">
        <v>244</v>
      </c>
      <c r="K91" s="52" t="s">
        <v>77</v>
      </c>
      <c r="L91" s="51">
        <v>14.1</v>
      </c>
    </row>
    <row r="92" spans="1:12" ht="15">
      <c r="A92" s="25"/>
      <c r="B92" s="16"/>
      <c r="C92" s="11"/>
      <c r="D92" s="7" t="s">
        <v>22</v>
      </c>
      <c r="E92" s="50" t="s">
        <v>83</v>
      </c>
      <c r="F92" s="51">
        <v>200</v>
      </c>
      <c r="G92" s="51">
        <v>2.9</v>
      </c>
      <c r="H92" s="51">
        <v>2.5</v>
      </c>
      <c r="I92" s="51">
        <v>24.8</v>
      </c>
      <c r="J92" s="51">
        <v>132</v>
      </c>
      <c r="K92" s="52" t="s">
        <v>82</v>
      </c>
      <c r="L92" s="51">
        <v>5.0999999999999996</v>
      </c>
    </row>
    <row r="93" spans="1:12" ht="15">
      <c r="A93" s="25"/>
      <c r="B93" s="16"/>
      <c r="C93" s="11"/>
      <c r="D93" s="7" t="s">
        <v>23</v>
      </c>
      <c r="E93" s="50" t="s">
        <v>84</v>
      </c>
      <c r="F93" s="51">
        <v>60</v>
      </c>
      <c r="G93" s="51">
        <v>3.58</v>
      </c>
      <c r="H93" s="51">
        <v>0.56000000000000005</v>
      </c>
      <c r="I93" s="51">
        <v>19.66</v>
      </c>
      <c r="J93" s="51">
        <v>99</v>
      </c>
      <c r="K93" s="52" t="s">
        <v>51</v>
      </c>
      <c r="L93" s="51">
        <v>4.5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27</v>
      </c>
      <c r="E95" s="50" t="s">
        <v>140</v>
      </c>
      <c r="F95" s="51">
        <v>60</v>
      </c>
      <c r="G95" s="51">
        <v>0.35</v>
      </c>
      <c r="H95" s="51">
        <v>0.05</v>
      </c>
      <c r="I95" s="51">
        <v>0.95</v>
      </c>
      <c r="J95" s="51">
        <v>6</v>
      </c>
      <c r="K95" s="52" t="s">
        <v>81</v>
      </c>
      <c r="L95" s="51">
        <v>17.46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1">SUM(G90:G96)</f>
        <v>31.129999999999995</v>
      </c>
      <c r="H97" s="21">
        <f t="shared" ref="H97" si="42">SUM(H90:H96)</f>
        <v>25.13</v>
      </c>
      <c r="I97" s="21">
        <f t="shared" ref="I97" si="43">SUM(I90:I96)</f>
        <v>87.15</v>
      </c>
      <c r="J97" s="21">
        <f t="shared" ref="J97" si="44">SUM(J90:J96)</f>
        <v>699</v>
      </c>
      <c r="K97" s="27"/>
      <c r="L97" s="21">
        <f t="shared" si="12"/>
        <v>91.19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85</v>
      </c>
      <c r="F102" s="51">
        <v>60</v>
      </c>
      <c r="G102" s="51">
        <v>0.9</v>
      </c>
      <c r="H102" s="51">
        <v>0</v>
      </c>
      <c r="I102" s="51">
        <v>0.45</v>
      </c>
      <c r="J102" s="51">
        <v>22.5</v>
      </c>
      <c r="K102" s="52" t="s">
        <v>51</v>
      </c>
      <c r="L102" s="51">
        <v>9.33</v>
      </c>
    </row>
    <row r="103" spans="1:12" ht="15">
      <c r="A103" s="25"/>
      <c r="B103" s="16"/>
      <c r="C103" s="11"/>
      <c r="D103" s="7" t="s">
        <v>28</v>
      </c>
      <c r="E103" s="50" t="s">
        <v>143</v>
      </c>
      <c r="F103" s="51">
        <v>210</v>
      </c>
      <c r="G103" s="51">
        <v>7.1</v>
      </c>
      <c r="H103" s="51">
        <v>7.1</v>
      </c>
      <c r="I103" s="51">
        <v>1.6</v>
      </c>
      <c r="J103" s="51">
        <v>99</v>
      </c>
      <c r="K103" s="52" t="s">
        <v>93</v>
      </c>
      <c r="L103" s="51">
        <v>18.579999999999998</v>
      </c>
    </row>
    <row r="104" spans="1:12" ht="15">
      <c r="A104" s="25"/>
      <c r="B104" s="16"/>
      <c r="C104" s="11"/>
      <c r="D104" s="7" t="s">
        <v>29</v>
      </c>
      <c r="E104" s="50" t="s">
        <v>87</v>
      </c>
      <c r="F104" s="51">
        <v>200</v>
      </c>
      <c r="G104" s="51">
        <v>10.6</v>
      </c>
      <c r="H104" s="51">
        <v>17.5</v>
      </c>
      <c r="I104" s="51">
        <v>2</v>
      </c>
      <c r="J104" s="51">
        <v>285</v>
      </c>
      <c r="K104" s="52">
        <v>442</v>
      </c>
      <c r="L104" s="51">
        <v>32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88</v>
      </c>
      <c r="F106" s="51">
        <v>200</v>
      </c>
      <c r="G106" s="51">
        <v>1</v>
      </c>
      <c r="H106" s="51">
        <v>0.2</v>
      </c>
      <c r="I106" s="51">
        <v>20.2</v>
      </c>
      <c r="J106" s="51">
        <v>92</v>
      </c>
      <c r="K106" s="52" t="s">
        <v>89</v>
      </c>
      <c r="L106" s="51">
        <v>12</v>
      </c>
    </row>
    <row r="107" spans="1:12" ht="15">
      <c r="A107" s="25"/>
      <c r="B107" s="16"/>
      <c r="C107" s="11"/>
      <c r="D107" s="7" t="s">
        <v>32</v>
      </c>
      <c r="E107" s="50" t="s">
        <v>61</v>
      </c>
      <c r="F107" s="51">
        <v>40</v>
      </c>
      <c r="G107" s="51">
        <v>1.58</v>
      </c>
      <c r="H107" s="51">
        <v>0.2</v>
      </c>
      <c r="I107" s="51">
        <v>9.66</v>
      </c>
      <c r="J107" s="51">
        <v>47</v>
      </c>
      <c r="K107" s="52" t="s">
        <v>51</v>
      </c>
      <c r="L107" s="51">
        <v>3</v>
      </c>
    </row>
    <row r="108" spans="1:12" ht="15">
      <c r="A108" s="25"/>
      <c r="B108" s="16"/>
      <c r="C108" s="11"/>
      <c r="D108" s="7" t="s">
        <v>33</v>
      </c>
      <c r="E108" s="50" t="s">
        <v>62</v>
      </c>
      <c r="F108" s="51">
        <v>30</v>
      </c>
      <c r="G108" s="51">
        <v>2</v>
      </c>
      <c r="H108" s="51">
        <v>0.36</v>
      </c>
      <c r="I108" s="51">
        <v>10</v>
      </c>
      <c r="J108" s="51">
        <v>52</v>
      </c>
      <c r="K108" s="52" t="s">
        <v>51</v>
      </c>
      <c r="L108" s="51">
        <v>2.2999999999999998</v>
      </c>
    </row>
    <row r="109" spans="1:12" ht="15">
      <c r="A109" s="25"/>
      <c r="B109" s="16"/>
      <c r="C109" s="11"/>
      <c r="D109" s="6"/>
      <c r="E109" s="50" t="s">
        <v>133</v>
      </c>
      <c r="F109" s="51">
        <v>50</v>
      </c>
      <c r="G109" s="51">
        <v>1.5</v>
      </c>
      <c r="H109" s="51">
        <v>1.5</v>
      </c>
      <c r="I109" s="51">
        <v>22</v>
      </c>
      <c r="J109" s="51">
        <v>105</v>
      </c>
      <c r="K109" s="52" t="s">
        <v>51</v>
      </c>
      <c r="L109" s="51">
        <v>15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>SUM(G102:G110)</f>
        <v>24.68</v>
      </c>
      <c r="H111" s="21">
        <f>SUM(H102:H110)</f>
        <v>26.86</v>
      </c>
      <c r="I111" s="21">
        <f>SUM(I102:I110)</f>
        <v>65.91</v>
      </c>
      <c r="J111" s="21">
        <f>SUM(J102:J110)</f>
        <v>702.5</v>
      </c>
      <c r="K111" s="27"/>
      <c r="L111" s="21">
        <v>92.21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9">SUM(G112:G115)</f>
        <v>0</v>
      </c>
      <c r="H116" s="21">
        <f t="shared" ref="H116" si="50">SUM(H112:H115)</f>
        <v>0</v>
      </c>
      <c r="I116" s="21">
        <f t="shared" ref="I116" si="51">SUM(I112:I115)</f>
        <v>0</v>
      </c>
      <c r="J116" s="21">
        <f t="shared" ref="J116" si="52">SUM(J112:J115)</f>
        <v>0</v>
      </c>
      <c r="K116" s="27"/>
      <c r="L116" s="21"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3">SUM(G117:G122)</f>
        <v>0</v>
      </c>
      <c r="H123" s="21">
        <f t="shared" ref="H123" si="54">SUM(H117:H122)</f>
        <v>0</v>
      </c>
      <c r="I123" s="21">
        <f t="shared" ref="I123" si="55">SUM(I117:I122)</f>
        <v>0</v>
      </c>
      <c r="J123" s="21">
        <f t="shared" ref="J123" si="56">SUM(J117:J122)</f>
        <v>0</v>
      </c>
      <c r="K123" s="27"/>
      <c r="L123" s="21">
        <f t="shared" ref="L123" ca="1" si="57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>
        <f t="shared" ref="L130" ca="1" si="62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63"/>
      <c r="E131" s="33"/>
      <c r="F131" s="34">
        <f>F97+F101+F111+F116+F123+F130</f>
        <v>1360</v>
      </c>
      <c r="G131" s="34">
        <f>G97+G101+G111+G116+G123+G130</f>
        <v>55.809999999999995</v>
      </c>
      <c r="H131" s="34">
        <f>H97+H101+H111+H116+H123+H130</f>
        <v>51.989999999999995</v>
      </c>
      <c r="I131" s="34">
        <f>I97+I101+I111+I116+I123+I130</f>
        <v>153.06</v>
      </c>
      <c r="J131" s="34">
        <f>J97+J101+J111+J116+J123+J130</f>
        <v>1401.5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90</v>
      </c>
      <c r="F132" s="48">
        <v>200</v>
      </c>
      <c r="G132" s="48">
        <v>5.6</v>
      </c>
      <c r="H132" s="48">
        <v>7.8</v>
      </c>
      <c r="I132" s="48">
        <v>30.3</v>
      </c>
      <c r="J132" s="48">
        <v>215</v>
      </c>
      <c r="K132" s="49">
        <v>320</v>
      </c>
      <c r="L132" s="48">
        <v>19.13</v>
      </c>
    </row>
    <row r="133" spans="1:12" ht="15">
      <c r="A133" s="25"/>
      <c r="B133" s="16"/>
      <c r="C133" s="11"/>
      <c r="D133" s="6"/>
      <c r="E133" s="50" t="s">
        <v>91</v>
      </c>
      <c r="F133" s="51">
        <v>20</v>
      </c>
      <c r="G133" s="51">
        <v>7.1</v>
      </c>
      <c r="H133" s="51">
        <v>9.1</v>
      </c>
      <c r="I133" s="51">
        <v>0</v>
      </c>
      <c r="J133" s="51">
        <v>111</v>
      </c>
      <c r="K133" s="52" t="s">
        <v>92</v>
      </c>
      <c r="L133" s="51">
        <v>15.52</v>
      </c>
    </row>
    <row r="134" spans="1:12" ht="15">
      <c r="A134" s="25"/>
      <c r="B134" s="16"/>
      <c r="C134" s="11"/>
      <c r="D134" s="7" t="s">
        <v>22</v>
      </c>
      <c r="E134" s="50" t="s">
        <v>60</v>
      </c>
      <c r="F134" s="51">
        <v>200</v>
      </c>
      <c r="G134" s="51">
        <v>3.16</v>
      </c>
      <c r="H134" s="51">
        <v>2.67</v>
      </c>
      <c r="I134" s="51">
        <v>15.95</v>
      </c>
      <c r="J134" s="51">
        <v>101</v>
      </c>
      <c r="K134" s="52">
        <v>581</v>
      </c>
      <c r="L134" s="51">
        <v>13.3</v>
      </c>
    </row>
    <row r="135" spans="1:12" ht="15">
      <c r="A135" s="25"/>
      <c r="B135" s="16"/>
      <c r="C135" s="11"/>
      <c r="D135" s="7" t="s">
        <v>23</v>
      </c>
      <c r="E135" s="50" t="s">
        <v>84</v>
      </c>
      <c r="F135" s="51">
        <v>60</v>
      </c>
      <c r="G135" s="51">
        <v>3.58</v>
      </c>
      <c r="H135" s="51">
        <v>0.56000000000000005</v>
      </c>
      <c r="I135" s="51">
        <v>19.66</v>
      </c>
      <c r="J135" s="51">
        <v>99</v>
      </c>
      <c r="K135" s="52" t="s">
        <v>51</v>
      </c>
      <c r="L135" s="51">
        <v>4.5</v>
      </c>
    </row>
    <row r="136" spans="1:12" ht="15">
      <c r="A136" s="25"/>
      <c r="B136" s="16"/>
      <c r="C136" s="11"/>
      <c r="D136" s="7" t="s">
        <v>24</v>
      </c>
      <c r="E136" s="50" t="s">
        <v>59</v>
      </c>
      <c r="F136" s="51">
        <v>200</v>
      </c>
      <c r="G136" s="51">
        <v>0.4</v>
      </c>
      <c r="H136" s="51">
        <v>0.4</v>
      </c>
      <c r="I136" s="51">
        <v>9.8000000000000007</v>
      </c>
      <c r="J136" s="51">
        <v>44</v>
      </c>
      <c r="K136" s="52" t="s">
        <v>51</v>
      </c>
      <c r="L136" s="51">
        <v>22</v>
      </c>
    </row>
    <row r="137" spans="1:12" ht="15">
      <c r="A137" s="25"/>
      <c r="B137" s="16"/>
      <c r="C137" s="11"/>
      <c r="D137" s="6" t="s">
        <v>27</v>
      </c>
      <c r="E137" s="50" t="s">
        <v>45</v>
      </c>
      <c r="F137" s="51">
        <v>60</v>
      </c>
      <c r="G137" s="51">
        <v>5.08</v>
      </c>
      <c r="H137" s="51">
        <v>4.5999999999999996</v>
      </c>
      <c r="I137" s="51">
        <v>0.28000000000000003</v>
      </c>
      <c r="J137" s="51">
        <v>63</v>
      </c>
      <c r="K137" s="52" t="s">
        <v>47</v>
      </c>
      <c r="L137" s="51">
        <v>16.739999999999998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740</v>
      </c>
      <c r="G139" s="21">
        <f t="shared" ref="G139" si="63">SUM(G132:G138)</f>
        <v>24.919999999999995</v>
      </c>
      <c r="H139" s="21">
        <f t="shared" ref="H139" si="64">SUM(H132:H138)</f>
        <v>25.129999999999995</v>
      </c>
      <c r="I139" s="21">
        <f t="shared" ref="I139" si="65">SUM(I132:I138)</f>
        <v>75.989999999999995</v>
      </c>
      <c r="J139" s="21">
        <f t="shared" ref="J139" si="66">SUM(J132:J138)</f>
        <v>633</v>
      </c>
      <c r="K139" s="27"/>
      <c r="L139" s="21">
        <f t="shared" ref="L139:L181" si="67">SUM(L132:L138)</f>
        <v>91.19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8">SUM(G140:G142)</f>
        <v>0</v>
      </c>
      <c r="H143" s="21">
        <f t="shared" ref="H143" si="69">SUM(H140:H142)</f>
        <v>0</v>
      </c>
      <c r="I143" s="21">
        <f t="shared" ref="I143" si="70">SUM(I140:I142)</f>
        <v>0</v>
      </c>
      <c r="J143" s="21">
        <f t="shared" ref="J143" si="71">SUM(J140:J142)</f>
        <v>0</v>
      </c>
      <c r="K143" s="27"/>
      <c r="L143" s="21">
        <f t="shared" ref="L143" ca="1" si="72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4.32</v>
      </c>
      <c r="H145" s="51">
        <v>4.97</v>
      </c>
      <c r="I145" s="51">
        <v>13.71</v>
      </c>
      <c r="J145" s="51">
        <v>172.5</v>
      </c>
      <c r="K145" s="52">
        <v>43</v>
      </c>
      <c r="L145" s="51">
        <v>18.559999999999999</v>
      </c>
    </row>
    <row r="146" spans="1:12" ht="15">
      <c r="A146" s="25"/>
      <c r="B146" s="16"/>
      <c r="C146" s="11"/>
      <c r="D146" s="7" t="s">
        <v>29</v>
      </c>
      <c r="E146" s="50" t="s">
        <v>94</v>
      </c>
      <c r="F146" s="51">
        <v>100</v>
      </c>
      <c r="G146" s="51">
        <v>13.08</v>
      </c>
      <c r="H146" s="51">
        <v>8.18</v>
      </c>
      <c r="I146" s="51">
        <v>2.85</v>
      </c>
      <c r="J146" s="51">
        <v>152</v>
      </c>
      <c r="K146" s="52" t="s">
        <v>95</v>
      </c>
      <c r="L146" s="51">
        <v>22.69</v>
      </c>
    </row>
    <row r="147" spans="1:12" ht="15">
      <c r="A147" s="25"/>
      <c r="B147" s="16"/>
      <c r="C147" s="11"/>
      <c r="D147" s="7" t="s">
        <v>30</v>
      </c>
      <c r="E147" s="50" t="s">
        <v>96</v>
      </c>
      <c r="F147" s="51">
        <v>150</v>
      </c>
      <c r="G147" s="51">
        <v>5.52</v>
      </c>
      <c r="H147" s="51">
        <v>4.5199999999999996</v>
      </c>
      <c r="I147" s="51">
        <v>26.45</v>
      </c>
      <c r="J147" s="51">
        <v>168</v>
      </c>
      <c r="K147" s="52" t="s">
        <v>50</v>
      </c>
      <c r="L147" s="51">
        <v>11.66</v>
      </c>
    </row>
    <row r="148" spans="1:12" ht="15">
      <c r="A148" s="25"/>
      <c r="B148" s="16"/>
      <c r="C148" s="11"/>
      <c r="D148" s="7" t="s">
        <v>31</v>
      </c>
      <c r="E148" s="50" t="s">
        <v>97</v>
      </c>
      <c r="F148" s="51">
        <v>200</v>
      </c>
      <c r="G148" s="51">
        <v>0.1</v>
      </c>
      <c r="H148" s="51">
        <v>0.1</v>
      </c>
      <c r="I148" s="51">
        <v>27.9</v>
      </c>
      <c r="J148" s="51">
        <v>113</v>
      </c>
      <c r="K148" s="52" t="s">
        <v>98</v>
      </c>
      <c r="L148" s="51">
        <v>12</v>
      </c>
    </row>
    <row r="149" spans="1:12" ht="15">
      <c r="A149" s="25"/>
      <c r="B149" s="16"/>
      <c r="C149" s="11"/>
      <c r="D149" s="7" t="s">
        <v>32</v>
      </c>
      <c r="E149" s="50" t="s">
        <v>61</v>
      </c>
      <c r="F149" s="51">
        <v>40</v>
      </c>
      <c r="G149" s="51">
        <v>1.58</v>
      </c>
      <c r="H149" s="51">
        <v>0.2</v>
      </c>
      <c r="I149" s="51">
        <v>9.66</v>
      </c>
      <c r="J149" s="51">
        <v>47</v>
      </c>
      <c r="K149" s="52" t="s">
        <v>51</v>
      </c>
      <c r="L149" s="51">
        <v>3</v>
      </c>
    </row>
    <row r="150" spans="1:12" ht="15">
      <c r="A150" s="25"/>
      <c r="B150" s="16"/>
      <c r="C150" s="11"/>
      <c r="D150" s="7" t="s">
        <v>33</v>
      </c>
      <c r="E150" s="50" t="s">
        <v>62</v>
      </c>
      <c r="F150" s="51">
        <v>30</v>
      </c>
      <c r="G150" s="51">
        <v>2</v>
      </c>
      <c r="H150" s="51">
        <v>0.36</v>
      </c>
      <c r="I150" s="51">
        <v>10</v>
      </c>
      <c r="J150" s="51">
        <v>52</v>
      </c>
      <c r="K150" s="52" t="s">
        <v>51</v>
      </c>
      <c r="L150" s="51">
        <v>2.2999999999999998</v>
      </c>
    </row>
    <row r="151" spans="1:12" ht="15">
      <c r="A151" s="25"/>
      <c r="B151" s="16"/>
      <c r="C151" s="11"/>
      <c r="D151" s="6" t="s">
        <v>58</v>
      </c>
      <c r="E151" s="50" t="s">
        <v>59</v>
      </c>
      <c r="F151" s="51">
        <v>200</v>
      </c>
      <c r="G151" s="51">
        <v>0.4</v>
      </c>
      <c r="H151" s="51">
        <v>0.4</v>
      </c>
      <c r="I151" s="51">
        <v>9.8000000000000007</v>
      </c>
      <c r="J151" s="51">
        <v>44</v>
      </c>
      <c r="K151" s="52" t="s">
        <v>51</v>
      </c>
      <c r="L151" s="51">
        <v>22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73">SUM(G144:G152)</f>
        <v>27</v>
      </c>
      <c r="H153" s="21">
        <f t="shared" ref="H153" si="74">SUM(H144:H152)</f>
        <v>18.729999999999997</v>
      </c>
      <c r="I153" s="21">
        <f t="shared" ref="I153" si="75">SUM(I144:I152)</f>
        <v>100.36999999999999</v>
      </c>
      <c r="J153" s="21">
        <f t="shared" ref="J153" si="76">SUM(J144:J152)</f>
        <v>748.5</v>
      </c>
      <c r="K153" s="27"/>
      <c r="L153" s="21">
        <v>92.21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7">SUM(G154:G157)</f>
        <v>0</v>
      </c>
      <c r="H158" s="21">
        <f t="shared" ref="H158" si="78">SUM(H154:H157)</f>
        <v>0</v>
      </c>
      <c r="I158" s="21">
        <f t="shared" ref="I158" si="79">SUM(I154:I157)</f>
        <v>0</v>
      </c>
      <c r="J158" s="21">
        <f t="shared" ref="J158" si="80">SUM(J154:J157)</f>
        <v>0</v>
      </c>
      <c r="K158" s="27"/>
      <c r="L158" s="21"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1">SUM(G159:G164)</f>
        <v>0</v>
      </c>
      <c r="H165" s="21">
        <f t="shared" ref="H165" si="82">SUM(H159:H164)</f>
        <v>0</v>
      </c>
      <c r="I165" s="21">
        <f t="shared" ref="I165" si="83">SUM(I159:I164)</f>
        <v>0</v>
      </c>
      <c r="J165" s="21">
        <f t="shared" ref="J165" si="84">SUM(J159:J164)</f>
        <v>0</v>
      </c>
      <c r="K165" s="27"/>
      <c r="L165" s="21">
        <f t="shared" ref="L165" ca="1" si="85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6">SUM(G166:G171)</f>
        <v>0</v>
      </c>
      <c r="H172" s="21">
        <f t="shared" ref="H172" si="87">SUM(H166:H171)</f>
        <v>0</v>
      </c>
      <c r="I172" s="21">
        <f t="shared" ref="I172" si="88">SUM(I166:I171)</f>
        <v>0</v>
      </c>
      <c r="J172" s="21">
        <f t="shared" ref="J172" si="89">SUM(J166:J171)</f>
        <v>0</v>
      </c>
      <c r="K172" s="27"/>
      <c r="L172" s="21">
        <f t="shared" ref="L172" ca="1" si="90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63"/>
      <c r="E173" s="33"/>
      <c r="F173" s="34">
        <f>F139+F143+F153+F158+F165+F172</f>
        <v>1660</v>
      </c>
      <c r="G173" s="34">
        <f t="shared" ref="G173" si="91">G139+G143+G153+G158+G165+G172</f>
        <v>51.919999999999995</v>
      </c>
      <c r="H173" s="34">
        <f t="shared" ref="H173" si="92">H139+H143+H153+H158+H165+H172</f>
        <v>43.859999999999992</v>
      </c>
      <c r="I173" s="34">
        <f t="shared" ref="I173" si="93">I139+I143+I153+I158+I165+I172</f>
        <v>176.35999999999999</v>
      </c>
      <c r="J173" s="34">
        <f t="shared" ref="J173" si="94">J139+J143+J153+J158+J165+J172</f>
        <v>1381.5</v>
      </c>
      <c r="K173" s="35"/>
      <c r="L173" s="34">
        <f t="shared" ref="L173" ca="1" si="95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90</v>
      </c>
      <c r="G174" s="48">
        <v>13.5</v>
      </c>
      <c r="H174" s="48">
        <v>20.16</v>
      </c>
      <c r="I174" s="48">
        <v>11.52</v>
      </c>
      <c r="J174" s="48">
        <v>282</v>
      </c>
      <c r="K174" s="49" t="s">
        <v>100</v>
      </c>
      <c r="L174" s="48">
        <v>35.6</v>
      </c>
    </row>
    <row r="175" spans="1:12" ht="15">
      <c r="A175" s="25"/>
      <c r="B175" s="16"/>
      <c r="C175" s="11"/>
      <c r="D175" s="6" t="s">
        <v>30</v>
      </c>
      <c r="E175" s="50" t="s">
        <v>134</v>
      </c>
      <c r="F175" s="51">
        <v>150</v>
      </c>
      <c r="G175" s="51">
        <v>0.4</v>
      </c>
      <c r="H175" s="51">
        <v>0.4</v>
      </c>
      <c r="I175" s="51">
        <v>9.8000000000000007</v>
      </c>
      <c r="J175" s="51">
        <v>44</v>
      </c>
      <c r="K175" s="52">
        <v>487</v>
      </c>
      <c r="L175" s="51">
        <v>21.09</v>
      </c>
    </row>
    <row r="176" spans="1:12" ht="15">
      <c r="A176" s="25"/>
      <c r="B176" s="16"/>
      <c r="C176" s="11"/>
      <c r="D176" s="7" t="s">
        <v>22</v>
      </c>
      <c r="E176" s="50" t="s">
        <v>88</v>
      </c>
      <c r="F176" s="51">
        <v>200</v>
      </c>
      <c r="G176" s="51">
        <v>1</v>
      </c>
      <c r="H176" s="51">
        <v>0.2</v>
      </c>
      <c r="I176" s="51">
        <v>20.2</v>
      </c>
      <c r="J176" s="51">
        <v>92</v>
      </c>
      <c r="K176" s="52" t="s">
        <v>89</v>
      </c>
      <c r="L176" s="51">
        <v>12</v>
      </c>
    </row>
    <row r="177" spans="1:12" ht="15">
      <c r="A177" s="25"/>
      <c r="B177" s="16"/>
      <c r="C177" s="11"/>
      <c r="D177" s="7" t="s">
        <v>23</v>
      </c>
      <c r="E177" s="50" t="s">
        <v>101</v>
      </c>
      <c r="F177" s="51">
        <v>60</v>
      </c>
      <c r="G177" s="51">
        <v>3.58</v>
      </c>
      <c r="H177" s="51">
        <v>0.56000000000000005</v>
      </c>
      <c r="I177" s="51">
        <v>19.66</v>
      </c>
      <c r="J177" s="51">
        <v>99</v>
      </c>
      <c r="K177" s="52" t="s">
        <v>51</v>
      </c>
      <c r="L177" s="51">
        <v>4.5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78</v>
      </c>
      <c r="E179" s="50" t="s">
        <v>132</v>
      </c>
      <c r="F179" s="51">
        <v>200</v>
      </c>
      <c r="G179" s="51">
        <v>5.22</v>
      </c>
      <c r="H179" s="51">
        <v>5.76</v>
      </c>
      <c r="I179" s="51">
        <v>7.2</v>
      </c>
      <c r="J179" s="51">
        <v>106.2</v>
      </c>
      <c r="K179" s="52">
        <v>251</v>
      </c>
      <c r="L179" s="51">
        <v>18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700</v>
      </c>
      <c r="G181" s="21">
        <f t="shared" ref="G181" si="96">SUM(G174:G180)</f>
        <v>23.7</v>
      </c>
      <c r="H181" s="21">
        <f t="shared" ref="H181" si="97">SUM(H174:H180)</f>
        <v>27.08</v>
      </c>
      <c r="I181" s="21">
        <f t="shared" ref="I181" si="98">SUM(I174:I180)</f>
        <v>68.38</v>
      </c>
      <c r="J181" s="21">
        <f t="shared" ref="J181" si="99">SUM(J174:J180)</f>
        <v>623.20000000000005</v>
      </c>
      <c r="K181" s="27"/>
      <c r="L181" s="21">
        <f t="shared" si="67"/>
        <v>91.19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0">SUM(G182:G184)</f>
        <v>0</v>
      </c>
      <c r="H185" s="21">
        <f t="shared" ref="H185" si="101">SUM(H182:H184)</f>
        <v>0</v>
      </c>
      <c r="I185" s="21">
        <f t="shared" ref="I185" si="102">SUM(I182:I184)</f>
        <v>0</v>
      </c>
      <c r="J185" s="21">
        <f t="shared" ref="J185" si="103">SUM(J182:J184)</f>
        <v>0</v>
      </c>
      <c r="K185" s="27"/>
      <c r="L185" s="21">
        <f t="shared" ref="L185" ca="1" si="104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102</v>
      </c>
      <c r="F186" s="51">
        <v>60</v>
      </c>
      <c r="G186" s="51">
        <v>0.9</v>
      </c>
      <c r="H186" s="51">
        <v>0</v>
      </c>
      <c r="I186" s="51">
        <v>0.45</v>
      </c>
      <c r="J186" s="51">
        <v>22.5</v>
      </c>
      <c r="K186" s="52" t="s">
        <v>51</v>
      </c>
      <c r="L186" s="51">
        <v>8.67</v>
      </c>
    </row>
    <row r="187" spans="1:12" ht="15">
      <c r="A187" s="25"/>
      <c r="B187" s="16"/>
      <c r="C187" s="11"/>
      <c r="D187" s="7" t="s">
        <v>28</v>
      </c>
      <c r="E187" s="50" t="s">
        <v>103</v>
      </c>
      <c r="F187" s="51">
        <v>210</v>
      </c>
      <c r="G187" s="51">
        <v>1.45</v>
      </c>
      <c r="H187" s="51">
        <v>3.93</v>
      </c>
      <c r="I187" s="51">
        <v>10.199999999999999</v>
      </c>
      <c r="J187" s="51">
        <v>83</v>
      </c>
      <c r="K187" s="52" t="s">
        <v>104</v>
      </c>
      <c r="L187" s="51">
        <v>19.100000000000001</v>
      </c>
    </row>
    <row r="188" spans="1:12" ht="15">
      <c r="A188" s="25"/>
      <c r="B188" s="16"/>
      <c r="C188" s="11"/>
      <c r="D188" s="7" t="s">
        <v>29</v>
      </c>
      <c r="E188" s="50" t="s">
        <v>105</v>
      </c>
      <c r="F188" s="51">
        <v>100</v>
      </c>
      <c r="G188" s="51">
        <v>11.1</v>
      </c>
      <c r="H188" s="51">
        <v>3.82</v>
      </c>
      <c r="I188" s="51">
        <v>2.2400000000000002</v>
      </c>
      <c r="J188" s="51">
        <v>82</v>
      </c>
      <c r="K188" s="52">
        <v>249</v>
      </c>
      <c r="L188" s="51">
        <v>28.09</v>
      </c>
    </row>
    <row r="189" spans="1:12" ht="15">
      <c r="A189" s="25"/>
      <c r="B189" s="16"/>
      <c r="C189" s="11"/>
      <c r="D189" s="7" t="s">
        <v>30</v>
      </c>
      <c r="E189" s="50" t="s">
        <v>64</v>
      </c>
      <c r="F189" s="51">
        <v>150</v>
      </c>
      <c r="G189" s="51">
        <v>3.06</v>
      </c>
      <c r="H189" s="51">
        <v>4.8</v>
      </c>
      <c r="I189" s="51">
        <v>20.440000000000001</v>
      </c>
      <c r="J189" s="51">
        <v>137</v>
      </c>
      <c r="K189" s="52" t="s">
        <v>68</v>
      </c>
      <c r="L189" s="51">
        <v>19.05</v>
      </c>
    </row>
    <row r="190" spans="1:12" ht="15">
      <c r="A190" s="25"/>
      <c r="B190" s="16"/>
      <c r="C190" s="11"/>
      <c r="D190" s="7" t="s">
        <v>31</v>
      </c>
      <c r="E190" s="50" t="s">
        <v>88</v>
      </c>
      <c r="F190" s="51">
        <v>200</v>
      </c>
      <c r="G190" s="51">
        <v>14.55</v>
      </c>
      <c r="H190" s="51">
        <v>14.4</v>
      </c>
      <c r="I190" s="51">
        <v>30.5</v>
      </c>
      <c r="J190" s="51">
        <v>309</v>
      </c>
      <c r="K190" s="52">
        <v>588</v>
      </c>
      <c r="L190" s="51">
        <v>12</v>
      </c>
    </row>
    <row r="191" spans="1:12" ht="15">
      <c r="A191" s="25"/>
      <c r="B191" s="16"/>
      <c r="C191" s="11"/>
      <c r="D191" s="7" t="s">
        <v>32</v>
      </c>
      <c r="E191" s="50" t="s">
        <v>61</v>
      </c>
      <c r="F191" s="51">
        <v>30</v>
      </c>
      <c r="G191" s="51">
        <v>2</v>
      </c>
      <c r="H191" s="51">
        <v>0.36</v>
      </c>
      <c r="I191" s="51">
        <v>10</v>
      </c>
      <c r="J191" s="51">
        <v>52</v>
      </c>
      <c r="K191" s="52" t="s">
        <v>51</v>
      </c>
      <c r="L191" s="51">
        <v>3</v>
      </c>
    </row>
    <row r="192" spans="1:12" ht="15">
      <c r="A192" s="25"/>
      <c r="B192" s="16"/>
      <c r="C192" s="11"/>
      <c r="D192" s="7" t="s">
        <v>33</v>
      </c>
      <c r="E192" s="50" t="s">
        <v>62</v>
      </c>
      <c r="F192" s="51">
        <v>40</v>
      </c>
      <c r="G192" s="51">
        <v>1.58</v>
      </c>
      <c r="H192" s="51">
        <v>0.2</v>
      </c>
      <c r="I192" s="51">
        <v>9.66</v>
      </c>
      <c r="J192" s="51">
        <v>47</v>
      </c>
      <c r="K192" s="52" t="s">
        <v>51</v>
      </c>
      <c r="L192" s="51">
        <v>2.2999999999999998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 t="shared" ref="G195" si="105">SUM(G186:G194)</f>
        <v>34.64</v>
      </c>
      <c r="H195" s="21">
        <f t="shared" ref="H195" si="106">SUM(H186:H194)</f>
        <v>27.51</v>
      </c>
      <c r="I195" s="21">
        <f t="shared" ref="I195" si="107">SUM(I186:I194)</f>
        <v>83.49</v>
      </c>
      <c r="J195" s="21">
        <f t="shared" ref="J195" si="108">SUM(J186:J194)</f>
        <v>732.5</v>
      </c>
      <c r="K195" s="27"/>
      <c r="L195" s="21">
        <f>L186+L187+L188+L189+L190+L191+L192</f>
        <v>92.21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" si="116">SUM(J201:J206)</f>
        <v>0</v>
      </c>
      <c r="K207" s="27"/>
      <c r="L207" s="21">
        <f t="shared" ref="L207" ca="1" si="117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8">SUM(G208:G213)</f>
        <v>0</v>
      </c>
      <c r="H214" s="21">
        <f t="shared" ref="H214" si="119">SUM(H208:H213)</f>
        <v>0</v>
      </c>
      <c r="I214" s="21">
        <f t="shared" ref="I214" si="120">SUM(I208:I213)</f>
        <v>0</v>
      </c>
      <c r="J214" s="21">
        <f t="shared" ref="J214" si="121">SUM(J208:J213)</f>
        <v>0</v>
      </c>
      <c r="K214" s="27"/>
      <c r="L214" s="21">
        <f t="shared" ref="L214" ca="1" si="122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63"/>
      <c r="E215" s="33"/>
      <c r="F215" s="34">
        <f>F181+F185+F195+F200+F207+F214</f>
        <v>1490</v>
      </c>
      <c r="G215" s="34">
        <f t="shared" ref="G215" si="123">G181+G185+G195+G200+G207+G214</f>
        <v>58.34</v>
      </c>
      <c r="H215" s="34">
        <f t="shared" ref="H215" si="124">H181+H185+H195+H200+H207+H214</f>
        <v>54.59</v>
      </c>
      <c r="I215" s="34">
        <f t="shared" ref="I215" si="125">I181+I185+I195+I200+I207+I214</f>
        <v>151.87</v>
      </c>
      <c r="J215" s="34">
        <f t="shared" ref="J215" si="126">J181+J185+J195+J200+J207+J214</f>
        <v>1355.7</v>
      </c>
      <c r="K215" s="35"/>
      <c r="L215" s="34">
        <f t="shared" ref="L215" ca="1" si="127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/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/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/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8">SUM(G216:G222)</f>
        <v>0</v>
      </c>
      <c r="H223" s="21">
        <f t="shared" ref="H223" si="129">SUM(H216:H222)</f>
        <v>0</v>
      </c>
      <c r="I223" s="21">
        <f t="shared" ref="I223" si="130">SUM(I216:I222)</f>
        <v>0</v>
      </c>
      <c r="J223" s="21">
        <f t="shared" ref="J223" si="131">SUM(J216:J222)</f>
        <v>0</v>
      </c>
      <c r="K223" s="27"/>
      <c r="L223" s="21">
        <f t="shared" ref="L223:L265" si="132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3">SUM(G224:G226)</f>
        <v>0</v>
      </c>
      <c r="H227" s="21">
        <f t="shared" ref="H227" si="134">SUM(H224:H226)</f>
        <v>0</v>
      </c>
      <c r="I227" s="21">
        <f t="shared" ref="I227" si="135">SUM(I224:I226)</f>
        <v>0</v>
      </c>
      <c r="J227" s="21">
        <f t="shared" ref="J227" si="136">SUM(J224:J226)</f>
        <v>0</v>
      </c>
      <c r="K227" s="27"/>
      <c r="L227" s="21">
        <f t="shared" ref="L227" ca="1" si="137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/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/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/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/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/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/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8">SUM(G228:G236)</f>
        <v>0</v>
      </c>
      <c r="H237" s="21">
        <f t="shared" ref="H237" si="139">SUM(H228:H236)</f>
        <v>0</v>
      </c>
      <c r="I237" s="21">
        <f t="shared" ref="I237" si="140">SUM(I228:I236)</f>
        <v>0</v>
      </c>
      <c r="J237" s="21">
        <f t="shared" ref="J237" si="141">SUM(J228:J236)</f>
        <v>0</v>
      </c>
      <c r="K237" s="27"/>
      <c r="L237" s="21">
        <f>L229+L230+L231+L232+L233+L234+L235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2">SUM(G238:G241)</f>
        <v>0</v>
      </c>
      <c r="H242" s="21">
        <f t="shared" ref="H242" si="143">SUM(H238:H241)</f>
        <v>0</v>
      </c>
      <c r="I242" s="21">
        <f t="shared" ref="I242" si="144">SUM(I238:I241)</f>
        <v>0</v>
      </c>
      <c r="J242" s="21">
        <f t="shared" ref="J242" si="145">SUM(J238:J241)</f>
        <v>0</v>
      </c>
      <c r="K242" s="27"/>
      <c r="L242" s="21"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6">SUM(G243:G248)</f>
        <v>0</v>
      </c>
      <c r="H249" s="21">
        <f t="shared" ref="H249" si="147">SUM(H243:H248)</f>
        <v>0</v>
      </c>
      <c r="I249" s="21">
        <f t="shared" ref="I249" si="148">SUM(I243:I248)</f>
        <v>0</v>
      </c>
      <c r="J249" s="21">
        <f t="shared" ref="J249" si="149">SUM(J243:J248)</f>
        <v>0</v>
      </c>
      <c r="K249" s="27"/>
      <c r="L249" s="21">
        <f t="shared" ref="L249" ca="1" si="15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1">SUM(G250:G255)</f>
        <v>0</v>
      </c>
      <c r="H256" s="21">
        <f t="shared" ref="H256" si="152">SUM(H250:H255)</f>
        <v>0</v>
      </c>
      <c r="I256" s="21">
        <f t="shared" ref="I256" si="153">SUM(I250:I255)</f>
        <v>0</v>
      </c>
      <c r="J256" s="21">
        <f t="shared" ref="J256" si="154">SUM(J250:J255)</f>
        <v>0</v>
      </c>
      <c r="K256" s="27"/>
      <c r="L256" s="21">
        <f t="shared" ref="L256" ca="1" si="15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63"/>
      <c r="E257" s="33"/>
      <c r="F257" s="34">
        <f>F223+F227+F237+F242+F249+F256</f>
        <v>0</v>
      </c>
      <c r="G257" s="34">
        <f t="shared" ref="G257" si="156">G223+G227+G237+G242+G249+G256</f>
        <v>0</v>
      </c>
      <c r="H257" s="34">
        <f t="shared" ref="H257" si="157">H223+H227+H237+H242+H249+H256</f>
        <v>0</v>
      </c>
      <c r="I257" s="34">
        <f t="shared" ref="I257" si="158">I223+I227+I237+I242+I249+I256</f>
        <v>0</v>
      </c>
      <c r="J257" s="34">
        <f t="shared" ref="J257" si="159">J223+J227+J237+J242+J249+J256</f>
        <v>0</v>
      </c>
      <c r="K257" s="35"/>
      <c r="L257" s="34">
        <f t="shared" ref="L257" ca="1" si="16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/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/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/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/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2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" si="168">SUM(J266:J268)</f>
        <v>0</v>
      </c>
      <c r="K269" s="27"/>
      <c r="L269" s="21">
        <f t="shared" ref="L269" ca="1" si="16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/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/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/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/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/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/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0">SUM(G270:G278)</f>
        <v>0</v>
      </c>
      <c r="H279" s="21">
        <f t="shared" ref="H279" si="171">SUM(H270:H278)</f>
        <v>0</v>
      </c>
      <c r="I279" s="21">
        <f t="shared" ref="I279" si="172">SUM(I270:I278)</f>
        <v>0</v>
      </c>
      <c r="J279" s="21">
        <f t="shared" ref="J279" si="173">SUM(J270:J278)</f>
        <v>0</v>
      </c>
      <c r="K279" s="27"/>
      <c r="L279" s="21">
        <f>L271+L272+L273+L274+L275+L276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4">SUM(G280:G283)</f>
        <v>0</v>
      </c>
      <c r="H284" s="21">
        <f t="shared" ref="H284" si="175">SUM(H280:H283)</f>
        <v>0</v>
      </c>
      <c r="I284" s="21">
        <f t="shared" ref="I284" si="176">SUM(I280:I283)</f>
        <v>0</v>
      </c>
      <c r="J284" s="21">
        <f t="shared" ref="J284" si="177">SUM(J280:J283)</f>
        <v>0</v>
      </c>
      <c r="K284" s="27"/>
      <c r="L284" s="21"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" si="181">SUM(J285:J290)</f>
        <v>0</v>
      </c>
      <c r="K291" s="27"/>
      <c r="L291" s="21">
        <f t="shared" ref="L291" ca="1" si="182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3">SUM(G292:G297)</f>
        <v>0</v>
      </c>
      <c r="H298" s="21">
        <f t="shared" ref="H298" si="184">SUM(H292:H297)</f>
        <v>0</v>
      </c>
      <c r="I298" s="21">
        <f t="shared" ref="I298" si="185">SUM(I292:I297)</f>
        <v>0</v>
      </c>
      <c r="J298" s="21">
        <f t="shared" ref="J298" si="186">SUM(J292:J297)</f>
        <v>0</v>
      </c>
      <c r="K298" s="27"/>
      <c r="L298" s="21">
        <f t="shared" ref="L298" ca="1" si="187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58" t="s">
        <v>4</v>
      </c>
      <c r="D299" s="63"/>
      <c r="E299" s="33"/>
      <c r="F299" s="34">
        <f>F265+F269+F279+F284+F291+F298</f>
        <v>0</v>
      </c>
      <c r="G299" s="34">
        <f t="shared" ref="G299" si="188">G265+G269+G279+G284+G291+G298</f>
        <v>0</v>
      </c>
      <c r="H299" s="34">
        <f t="shared" ref="H299" si="189">H265+H269+H279+H284+H291+H298</f>
        <v>0</v>
      </c>
      <c r="I299" s="34">
        <f t="shared" ref="I299" si="190">I265+I269+I279+I284+I291+I298</f>
        <v>0</v>
      </c>
      <c r="J299" s="34">
        <f t="shared" ref="J299" si="191">J265+J269+J279+J284+J291+J298</f>
        <v>0</v>
      </c>
      <c r="K299" s="35"/>
      <c r="L299" s="34">
        <f t="shared" ref="L299" ca="1" si="192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106</v>
      </c>
      <c r="F300" s="48">
        <v>200</v>
      </c>
      <c r="G300" s="48">
        <v>4.95</v>
      </c>
      <c r="H300" s="48">
        <v>6.98</v>
      </c>
      <c r="I300" s="48">
        <v>33.42</v>
      </c>
      <c r="J300" s="48">
        <v>217</v>
      </c>
      <c r="K300" s="49">
        <v>272</v>
      </c>
      <c r="L300" s="48">
        <v>25.29</v>
      </c>
    </row>
    <row r="301" spans="1:12" ht="15">
      <c r="A301" s="25"/>
      <c r="B301" s="16"/>
      <c r="C301" s="11"/>
      <c r="D301" s="6" t="s">
        <v>78</v>
      </c>
      <c r="E301" s="50" t="s">
        <v>135</v>
      </c>
      <c r="F301" s="51">
        <v>200</v>
      </c>
      <c r="G301" s="51">
        <v>2.5</v>
      </c>
      <c r="H301" s="51">
        <v>2.9</v>
      </c>
      <c r="I301" s="51">
        <v>9</v>
      </c>
      <c r="J301" s="51">
        <v>71</v>
      </c>
      <c r="K301" s="52" t="s">
        <v>51</v>
      </c>
      <c r="L301" s="51">
        <v>28</v>
      </c>
    </row>
    <row r="302" spans="1:12" ht="15">
      <c r="A302" s="25"/>
      <c r="B302" s="16"/>
      <c r="C302" s="11"/>
      <c r="D302" s="7" t="s">
        <v>22</v>
      </c>
      <c r="E302" s="50" t="s">
        <v>60</v>
      </c>
      <c r="F302" s="51">
        <v>200</v>
      </c>
      <c r="G302" s="51">
        <v>3.16</v>
      </c>
      <c r="H302" s="51">
        <v>2.67</v>
      </c>
      <c r="I302" s="51">
        <v>15.95</v>
      </c>
      <c r="J302" s="51">
        <v>101</v>
      </c>
      <c r="K302" s="52">
        <v>581</v>
      </c>
      <c r="L302" s="51">
        <v>13.3</v>
      </c>
    </row>
    <row r="303" spans="1:12" ht="15">
      <c r="A303" s="25"/>
      <c r="B303" s="16"/>
      <c r="C303" s="11"/>
      <c r="D303" s="7" t="s">
        <v>23</v>
      </c>
      <c r="E303" s="50" t="s">
        <v>84</v>
      </c>
      <c r="F303" s="51">
        <v>60</v>
      </c>
      <c r="G303" s="51">
        <v>3.58</v>
      </c>
      <c r="H303" s="51">
        <v>0.56000000000000005</v>
      </c>
      <c r="I303" s="51">
        <v>19.66</v>
      </c>
      <c r="J303" s="51">
        <v>99</v>
      </c>
      <c r="K303" s="52" t="s">
        <v>51</v>
      </c>
      <c r="L303" s="51">
        <v>4.5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91</v>
      </c>
      <c r="F305" s="51">
        <v>20</v>
      </c>
      <c r="G305" s="51">
        <v>7.1</v>
      </c>
      <c r="H305" s="51">
        <v>9.1</v>
      </c>
      <c r="I305" s="51">
        <v>0</v>
      </c>
      <c r="J305" s="51">
        <v>111</v>
      </c>
      <c r="K305" s="52" t="s">
        <v>51</v>
      </c>
      <c r="L305" s="51">
        <v>20.100000000000001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680</v>
      </c>
      <c r="G307" s="21">
        <f t="shared" ref="G307" si="193">SUM(G300:G306)</f>
        <v>21.29</v>
      </c>
      <c r="H307" s="21">
        <f t="shared" ref="H307" si="194">SUM(H300:H306)</f>
        <v>22.21</v>
      </c>
      <c r="I307" s="21">
        <f t="shared" ref="I307" si="195">SUM(I300:I306)</f>
        <v>78.03</v>
      </c>
      <c r="J307" s="21">
        <f t="shared" ref="J307" si="196">SUM(J300:J306)</f>
        <v>599</v>
      </c>
      <c r="K307" s="27"/>
      <c r="L307" s="21">
        <f t="shared" ref="L307:L349" si="197">SUM(L300:L306)</f>
        <v>91.19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98">SUM(G308:G310)</f>
        <v>0</v>
      </c>
      <c r="H311" s="21">
        <f t="shared" ref="H311" si="199">SUM(H308:H310)</f>
        <v>0</v>
      </c>
      <c r="I311" s="21">
        <f t="shared" ref="I311" si="200">SUM(I308:I310)</f>
        <v>0</v>
      </c>
      <c r="J311" s="21">
        <f t="shared" ref="J311" si="201">SUM(J308:J310)</f>
        <v>0</v>
      </c>
      <c r="K311" s="27"/>
      <c r="L311" s="21">
        <f t="shared" ref="L311" ca="1" si="20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107</v>
      </c>
      <c r="F313" s="51">
        <v>200</v>
      </c>
      <c r="G313" s="51">
        <v>4.3899999999999997</v>
      </c>
      <c r="H313" s="51">
        <v>4.21</v>
      </c>
      <c r="I313" s="51">
        <v>13.1</v>
      </c>
      <c r="J313" s="51">
        <v>108</v>
      </c>
      <c r="K313" s="52">
        <v>165</v>
      </c>
      <c r="L313" s="51">
        <v>18.62</v>
      </c>
    </row>
    <row r="314" spans="1:12" ht="15">
      <c r="A314" s="25"/>
      <c r="B314" s="16"/>
      <c r="C314" s="11"/>
      <c r="D314" s="7" t="s">
        <v>29</v>
      </c>
      <c r="E314" s="50" t="s">
        <v>108</v>
      </c>
      <c r="F314" s="51">
        <v>110</v>
      </c>
      <c r="G314" s="51">
        <v>13.5</v>
      </c>
      <c r="H314" s="51">
        <v>20.16</v>
      </c>
      <c r="I314" s="51">
        <v>11.52</v>
      </c>
      <c r="J314" s="51">
        <v>282</v>
      </c>
      <c r="K314" s="52">
        <v>278</v>
      </c>
      <c r="L314" s="51">
        <v>21.66</v>
      </c>
    </row>
    <row r="315" spans="1:12" ht="15">
      <c r="A315" s="25"/>
      <c r="B315" s="16"/>
      <c r="C315" s="11"/>
      <c r="D315" s="7" t="s">
        <v>30</v>
      </c>
      <c r="E315" s="50" t="s">
        <v>109</v>
      </c>
      <c r="F315" s="51">
        <v>150</v>
      </c>
      <c r="G315" s="51">
        <v>5.52</v>
      </c>
      <c r="H315" s="51">
        <v>4.5199999999999996</v>
      </c>
      <c r="I315" s="51">
        <v>26.45</v>
      </c>
      <c r="J315" s="51">
        <v>168</v>
      </c>
      <c r="K315" s="52">
        <v>473</v>
      </c>
      <c r="L315" s="51">
        <v>12.63</v>
      </c>
    </row>
    <row r="316" spans="1:12" ht="15">
      <c r="A316" s="25"/>
      <c r="B316" s="16"/>
      <c r="C316" s="11"/>
      <c r="D316" s="7" t="s">
        <v>31</v>
      </c>
      <c r="E316" s="50" t="s">
        <v>88</v>
      </c>
      <c r="F316" s="51">
        <v>200</v>
      </c>
      <c r="G316" s="51">
        <v>14.55</v>
      </c>
      <c r="H316" s="51">
        <v>14.4</v>
      </c>
      <c r="I316" s="51">
        <v>30.5</v>
      </c>
      <c r="J316" s="51">
        <v>309</v>
      </c>
      <c r="K316" s="52" t="s">
        <v>51</v>
      </c>
      <c r="L316" s="51">
        <v>12</v>
      </c>
    </row>
    <row r="317" spans="1:12" ht="15">
      <c r="A317" s="25"/>
      <c r="B317" s="16"/>
      <c r="C317" s="11"/>
      <c r="D317" s="7" t="s">
        <v>32</v>
      </c>
      <c r="E317" s="50" t="s">
        <v>61</v>
      </c>
      <c r="F317" s="51">
        <v>40</v>
      </c>
      <c r="G317" s="51">
        <v>2</v>
      </c>
      <c r="H317" s="51">
        <v>0.36</v>
      </c>
      <c r="I317" s="51">
        <v>10</v>
      </c>
      <c r="J317" s="51">
        <v>52</v>
      </c>
      <c r="K317" s="52" t="s">
        <v>51</v>
      </c>
      <c r="L317" s="51">
        <v>3</v>
      </c>
    </row>
    <row r="318" spans="1:12" ht="15">
      <c r="A318" s="25"/>
      <c r="B318" s="16"/>
      <c r="C318" s="11"/>
      <c r="D318" s="7" t="s">
        <v>33</v>
      </c>
      <c r="E318" s="50" t="s">
        <v>62</v>
      </c>
      <c r="F318" s="51">
        <v>30</v>
      </c>
      <c r="G318" s="51">
        <v>1.58</v>
      </c>
      <c r="H318" s="51">
        <v>0.2</v>
      </c>
      <c r="I318" s="51">
        <v>9.66</v>
      </c>
      <c r="J318" s="51">
        <v>47</v>
      </c>
      <c r="K318" s="52" t="s">
        <v>51</v>
      </c>
      <c r="L318" s="51">
        <v>2.2999999999999998</v>
      </c>
    </row>
    <row r="319" spans="1:12" ht="15">
      <c r="A319" s="25"/>
      <c r="B319" s="16"/>
      <c r="C319" s="11"/>
      <c r="D319" s="6" t="s">
        <v>58</v>
      </c>
      <c r="E319" s="50" t="s">
        <v>59</v>
      </c>
      <c r="F319" s="51">
        <v>200</v>
      </c>
      <c r="G319" s="51">
        <v>0.4</v>
      </c>
      <c r="H319" s="51">
        <v>0.4</v>
      </c>
      <c r="I319" s="51">
        <v>9.8000000000000007</v>
      </c>
      <c r="J319" s="51">
        <v>44</v>
      </c>
      <c r="K319" s="52" t="s">
        <v>51</v>
      </c>
      <c r="L319" s="51">
        <v>22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930</v>
      </c>
      <c r="G321" s="21">
        <f t="shared" ref="G321" si="203">SUM(G312:G320)</f>
        <v>41.94</v>
      </c>
      <c r="H321" s="21">
        <f t="shared" ref="H321" si="204">SUM(H312:H320)</f>
        <v>44.25</v>
      </c>
      <c r="I321" s="21">
        <f t="shared" ref="I321" si="205">SUM(I312:I320)</f>
        <v>111.02999999999999</v>
      </c>
      <c r="J321" s="21">
        <f t="shared" ref="J321" si="206">SUM(J312:J320)</f>
        <v>1010</v>
      </c>
      <c r="K321" s="27"/>
      <c r="L321" s="21">
        <f>L313+L314+L315+L316+L317+L318+L319</f>
        <v>92.21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07">SUM(G322:G325)</f>
        <v>0</v>
      </c>
      <c r="H326" s="21">
        <f t="shared" ref="H326" si="208">SUM(H322:H325)</f>
        <v>0</v>
      </c>
      <c r="I326" s="21">
        <f t="shared" ref="I326" si="209">SUM(I322:I325)</f>
        <v>0</v>
      </c>
      <c r="J326" s="21">
        <f t="shared" ref="J326" si="210">SUM(J322:J325)</f>
        <v>0</v>
      </c>
      <c r="K326" s="27"/>
      <c r="L326" s="21"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1">SUM(G327:G332)</f>
        <v>0</v>
      </c>
      <c r="H333" s="21">
        <f t="shared" ref="H333" si="212">SUM(H327:H332)</f>
        <v>0</v>
      </c>
      <c r="I333" s="21">
        <f t="shared" ref="I333" si="213">SUM(I327:I332)</f>
        <v>0</v>
      </c>
      <c r="J333" s="21">
        <f t="shared" ref="J333" si="214">SUM(J327:J332)</f>
        <v>0</v>
      </c>
      <c r="K333" s="27"/>
      <c r="L333" s="21">
        <f t="shared" ref="L333" ca="1" si="21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16">SUM(G334:G339)</f>
        <v>0</v>
      </c>
      <c r="H340" s="21">
        <f t="shared" ref="H340" si="217">SUM(H334:H339)</f>
        <v>0</v>
      </c>
      <c r="I340" s="21">
        <f t="shared" ref="I340" si="218">SUM(I334:I339)</f>
        <v>0</v>
      </c>
      <c r="J340" s="21">
        <f t="shared" ref="J340" si="219">SUM(J334:J339)</f>
        <v>0</v>
      </c>
      <c r="K340" s="27"/>
      <c r="L340" s="21">
        <f t="shared" ref="L340" ca="1" si="220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1610</v>
      </c>
      <c r="G341" s="34">
        <f t="shared" ref="G341" si="221">G307+G311+G321+G326+G333+G340</f>
        <v>63.23</v>
      </c>
      <c r="H341" s="34">
        <f t="shared" ref="H341" si="222">H307+H311+H321+H326+H333+H340</f>
        <v>66.460000000000008</v>
      </c>
      <c r="I341" s="34">
        <f t="shared" ref="I341" si="223">I307+I311+I321+I326+I333+I340</f>
        <v>189.06</v>
      </c>
      <c r="J341" s="34">
        <f t="shared" ref="J341" si="224">J307+J311+J321+J326+J333+J340</f>
        <v>1609</v>
      </c>
      <c r="K341" s="35"/>
      <c r="L341" s="34">
        <f t="shared" ref="L341" ca="1" si="225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110</v>
      </c>
      <c r="F342" s="48">
        <v>90</v>
      </c>
      <c r="G342" s="48">
        <v>13.5</v>
      </c>
      <c r="H342" s="48">
        <v>20.16</v>
      </c>
      <c r="I342" s="48">
        <v>11.52</v>
      </c>
      <c r="J342" s="48">
        <v>282</v>
      </c>
      <c r="K342" s="49">
        <v>386</v>
      </c>
      <c r="L342" s="48">
        <v>36.659999999999997</v>
      </c>
    </row>
    <row r="343" spans="1:12" ht="15">
      <c r="A343" s="15"/>
      <c r="B343" s="16"/>
      <c r="C343" s="11"/>
      <c r="D343" s="6" t="s">
        <v>30</v>
      </c>
      <c r="E343" s="50" t="s">
        <v>111</v>
      </c>
      <c r="F343" s="51">
        <v>150</v>
      </c>
      <c r="G343" s="51">
        <v>3.06</v>
      </c>
      <c r="H343" s="51">
        <v>4.8</v>
      </c>
      <c r="I343" s="51">
        <v>20.440000000000001</v>
      </c>
      <c r="J343" s="51">
        <v>137</v>
      </c>
      <c r="K343" s="52">
        <v>457</v>
      </c>
      <c r="L343" s="51">
        <v>20.57</v>
      </c>
    </row>
    <row r="344" spans="1:12" ht="15">
      <c r="A344" s="15"/>
      <c r="B344" s="16"/>
      <c r="C344" s="11"/>
      <c r="D344" s="7" t="s">
        <v>22</v>
      </c>
      <c r="E344" s="50" t="s">
        <v>112</v>
      </c>
      <c r="F344" s="51">
        <v>200</v>
      </c>
      <c r="G344" s="51">
        <v>0.1</v>
      </c>
      <c r="H344" s="51">
        <v>0.1</v>
      </c>
      <c r="I344" s="51">
        <v>27.9</v>
      </c>
      <c r="J344" s="51">
        <v>113</v>
      </c>
      <c r="K344" s="52">
        <v>556</v>
      </c>
      <c r="L344" s="51">
        <v>12</v>
      </c>
    </row>
    <row r="345" spans="1:12" ht="15">
      <c r="A345" s="15"/>
      <c r="B345" s="16"/>
      <c r="C345" s="11"/>
      <c r="D345" s="7" t="s">
        <v>23</v>
      </c>
      <c r="E345" s="50" t="s">
        <v>84</v>
      </c>
      <c r="F345" s="51">
        <v>60</v>
      </c>
      <c r="G345" s="51">
        <v>3.58</v>
      </c>
      <c r="H345" s="51">
        <v>0.56000000000000005</v>
      </c>
      <c r="I345" s="51">
        <v>19.66</v>
      </c>
      <c r="J345" s="51">
        <v>99</v>
      </c>
      <c r="K345" s="52" t="s">
        <v>51</v>
      </c>
      <c r="L345" s="51">
        <v>4.5</v>
      </c>
    </row>
    <row r="346" spans="1:12" ht="15">
      <c r="A346" s="15"/>
      <c r="B346" s="16"/>
      <c r="C346" s="11"/>
      <c r="D346" s="7" t="s">
        <v>27</v>
      </c>
      <c r="E346" s="50" t="s">
        <v>136</v>
      </c>
      <c r="F346" s="51">
        <v>60</v>
      </c>
      <c r="G346" s="51">
        <v>0.55000000000000004</v>
      </c>
      <c r="H346" s="51">
        <v>0.1</v>
      </c>
      <c r="I346" s="51">
        <v>1.9</v>
      </c>
      <c r="J346" s="51">
        <v>11</v>
      </c>
      <c r="K346" s="52" t="s">
        <v>51</v>
      </c>
      <c r="L346" s="51">
        <v>17.46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560</v>
      </c>
      <c r="G349" s="21">
        <f t="shared" ref="G349" si="226">SUM(G342:G348)</f>
        <v>20.790000000000003</v>
      </c>
      <c r="H349" s="21">
        <f t="shared" ref="H349" si="227">SUM(H342:H348)</f>
        <v>25.720000000000002</v>
      </c>
      <c r="I349" s="21">
        <f t="shared" ref="I349" si="228">SUM(I342:I348)</f>
        <v>81.42</v>
      </c>
      <c r="J349" s="21">
        <f t="shared" ref="J349" si="229">SUM(J342:J348)</f>
        <v>642</v>
      </c>
      <c r="K349" s="27"/>
      <c r="L349" s="21">
        <f t="shared" si="197"/>
        <v>91.19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0">SUM(G350:G352)</f>
        <v>0</v>
      </c>
      <c r="H353" s="21">
        <f t="shared" ref="H353" si="231">SUM(H350:H352)</f>
        <v>0</v>
      </c>
      <c r="I353" s="21">
        <f t="shared" ref="I353" si="232">SUM(I350:I352)</f>
        <v>0</v>
      </c>
      <c r="J353" s="21">
        <f t="shared" ref="J353" si="233">SUM(J350:J352)</f>
        <v>0</v>
      </c>
      <c r="K353" s="27"/>
      <c r="L353" s="21">
        <f t="shared" ref="L353" ca="1" si="23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113</v>
      </c>
      <c r="F355" s="51">
        <v>215</v>
      </c>
      <c r="G355" s="51">
        <v>1.58</v>
      </c>
      <c r="H355" s="51">
        <v>2.19</v>
      </c>
      <c r="I355" s="51">
        <v>11.66</v>
      </c>
      <c r="J355" s="51">
        <v>72.599999999999994</v>
      </c>
      <c r="K355" s="52">
        <v>165</v>
      </c>
      <c r="L355" s="51">
        <v>20.67</v>
      </c>
    </row>
    <row r="356" spans="1:12" ht="15">
      <c r="A356" s="15"/>
      <c r="B356" s="16"/>
      <c r="C356" s="11"/>
      <c r="D356" s="7" t="s">
        <v>29</v>
      </c>
      <c r="E356" s="50" t="s">
        <v>114</v>
      </c>
      <c r="F356" s="51">
        <v>200</v>
      </c>
      <c r="G356" s="51">
        <v>20.28</v>
      </c>
      <c r="H356" s="51">
        <v>19.32</v>
      </c>
      <c r="I356" s="51">
        <v>16.079999999999998</v>
      </c>
      <c r="J356" s="51">
        <v>319</v>
      </c>
      <c r="K356" s="52">
        <v>367</v>
      </c>
      <c r="L356" s="51">
        <v>41.44</v>
      </c>
    </row>
    <row r="357" spans="1:12" ht="15">
      <c r="A357" s="15"/>
      <c r="B357" s="16"/>
      <c r="C357" s="11"/>
      <c r="D357" s="7" t="s">
        <v>27</v>
      </c>
      <c r="E357" s="50" t="s">
        <v>115</v>
      </c>
      <c r="F357" s="51">
        <v>60</v>
      </c>
      <c r="G357" s="51">
        <v>7.1</v>
      </c>
      <c r="H357" s="51">
        <v>7.1</v>
      </c>
      <c r="I357" s="51">
        <v>1.6</v>
      </c>
      <c r="J357" s="51">
        <v>99</v>
      </c>
      <c r="K357" s="52">
        <v>104</v>
      </c>
      <c r="L357" s="51">
        <v>12.8</v>
      </c>
    </row>
    <row r="358" spans="1:12" ht="15">
      <c r="A358" s="15"/>
      <c r="B358" s="16"/>
      <c r="C358" s="11"/>
      <c r="D358" s="7" t="s">
        <v>31</v>
      </c>
      <c r="E358" s="50" t="s">
        <v>116</v>
      </c>
      <c r="F358" s="51">
        <v>200</v>
      </c>
      <c r="G358" s="51">
        <v>0.5</v>
      </c>
      <c r="H358" s="51">
        <v>0.2</v>
      </c>
      <c r="I358" s="51">
        <v>28.9</v>
      </c>
      <c r="J358" s="51">
        <v>122</v>
      </c>
      <c r="K358" s="52">
        <v>342</v>
      </c>
      <c r="L358" s="51">
        <v>12</v>
      </c>
    </row>
    <row r="359" spans="1:12" ht="15">
      <c r="A359" s="15"/>
      <c r="B359" s="16"/>
      <c r="C359" s="11"/>
      <c r="D359" s="7" t="s">
        <v>32</v>
      </c>
      <c r="E359" s="50" t="s">
        <v>61</v>
      </c>
      <c r="F359" s="51">
        <v>40</v>
      </c>
      <c r="G359" s="51">
        <v>2</v>
      </c>
      <c r="H359" s="51">
        <v>0.36</v>
      </c>
      <c r="I359" s="51">
        <v>10</v>
      </c>
      <c r="J359" s="51">
        <v>52</v>
      </c>
      <c r="K359" s="52" t="s">
        <v>51</v>
      </c>
      <c r="L359" s="51">
        <v>3</v>
      </c>
    </row>
    <row r="360" spans="1:12" ht="15">
      <c r="A360" s="15"/>
      <c r="B360" s="16"/>
      <c r="C360" s="11"/>
      <c r="D360" s="7" t="s">
        <v>33</v>
      </c>
      <c r="E360" s="50" t="s">
        <v>62</v>
      </c>
      <c r="F360" s="51">
        <v>30</v>
      </c>
      <c r="G360" s="51">
        <v>1.58</v>
      </c>
      <c r="H360" s="51">
        <v>0.2</v>
      </c>
      <c r="I360" s="51">
        <v>9.66</v>
      </c>
      <c r="J360" s="51">
        <v>47</v>
      </c>
      <c r="K360" s="52" t="s">
        <v>51</v>
      </c>
      <c r="L360" s="51">
        <v>2.2999999999999998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745</v>
      </c>
      <c r="G363" s="21">
        <f t="shared" ref="G363" si="235">SUM(G354:G362)</f>
        <v>33.04</v>
      </c>
      <c r="H363" s="21">
        <f t="shared" ref="H363" si="236">SUM(H354:H362)</f>
        <v>29.369999999999997</v>
      </c>
      <c r="I363" s="21">
        <f t="shared" ref="I363" si="237">SUM(I354:I362)</f>
        <v>77.899999999999991</v>
      </c>
      <c r="J363" s="21">
        <f t="shared" ref="J363" si="238">SUM(J354:J362)</f>
        <v>711.6</v>
      </c>
      <c r="K363" s="27"/>
      <c r="L363" s="21">
        <v>92.21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39">SUM(G364:G367)</f>
        <v>0</v>
      </c>
      <c r="H368" s="21">
        <f t="shared" ref="H368" si="240">SUM(H364:H367)</f>
        <v>0</v>
      </c>
      <c r="I368" s="21">
        <f t="shared" ref="I368" si="241">SUM(I364:I367)</f>
        <v>0</v>
      </c>
      <c r="J368" s="21">
        <f t="shared" ref="J368" si="242">SUM(J364:J367)</f>
        <v>0</v>
      </c>
      <c r="K368" s="27"/>
      <c r="L368" s="21"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3">SUM(G369:G374)</f>
        <v>0</v>
      </c>
      <c r="H375" s="21">
        <f t="shared" ref="H375" si="244">SUM(H369:H374)</f>
        <v>0</v>
      </c>
      <c r="I375" s="21">
        <f t="shared" ref="I375" si="245">SUM(I369:I374)</f>
        <v>0</v>
      </c>
      <c r="J375" s="21">
        <f t="shared" ref="J375" si="246">SUM(J369:J374)</f>
        <v>0</v>
      </c>
      <c r="K375" s="27"/>
      <c r="L375" s="21">
        <f t="shared" ref="L375" ca="1" si="247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48">SUM(G376:G381)</f>
        <v>0</v>
      </c>
      <c r="H382" s="21">
        <f t="shared" ref="H382" si="249">SUM(H376:H381)</f>
        <v>0</v>
      </c>
      <c r="I382" s="21">
        <f t="shared" ref="I382" si="250">SUM(I376:I381)</f>
        <v>0</v>
      </c>
      <c r="J382" s="21">
        <f t="shared" ref="J382" si="251">SUM(J376:J381)</f>
        <v>0</v>
      </c>
      <c r="K382" s="27"/>
      <c r="L382" s="21">
        <f t="shared" ref="L382" ca="1" si="252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1305</v>
      </c>
      <c r="G383" s="34">
        <f t="shared" ref="G383" si="253">G349+G353+G363+G368+G375+G382</f>
        <v>53.83</v>
      </c>
      <c r="H383" s="34">
        <f t="shared" ref="H383" si="254">H349+H353+H363+H368+H375+H382</f>
        <v>55.09</v>
      </c>
      <c r="I383" s="34">
        <f t="shared" ref="I383" si="255">I349+I353+I363+I368+I375+I382</f>
        <v>159.32</v>
      </c>
      <c r="J383" s="34">
        <f t="shared" ref="J383" si="256">J349+J353+J363+J368+J375+J382</f>
        <v>1353.6</v>
      </c>
      <c r="K383" s="35"/>
      <c r="L383" s="34">
        <f t="shared" ref="L383" ca="1" si="257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117</v>
      </c>
      <c r="F384" s="48">
        <v>200</v>
      </c>
      <c r="G384" s="48">
        <v>20.6</v>
      </c>
      <c r="H384" s="48">
        <v>20.5</v>
      </c>
      <c r="I384" s="48">
        <v>30.2</v>
      </c>
      <c r="J384" s="48">
        <v>388</v>
      </c>
      <c r="K384" s="49">
        <v>377</v>
      </c>
      <c r="L384" s="48">
        <v>42.24</v>
      </c>
    </row>
    <row r="385" spans="1:12" ht="15">
      <c r="A385" s="25"/>
      <c r="B385" s="16"/>
      <c r="C385" s="11"/>
      <c r="D385" s="6" t="s">
        <v>27</v>
      </c>
      <c r="E385" s="50" t="s">
        <v>65</v>
      </c>
      <c r="F385" s="51">
        <v>60</v>
      </c>
      <c r="G385" s="51">
        <v>16.38</v>
      </c>
      <c r="H385" s="51">
        <v>4.3099999999999996</v>
      </c>
      <c r="I385" s="51">
        <v>8.73</v>
      </c>
      <c r="J385" s="51">
        <v>13</v>
      </c>
      <c r="K385" s="52" t="s">
        <v>51</v>
      </c>
      <c r="L385" s="51">
        <v>10.45</v>
      </c>
    </row>
    <row r="386" spans="1:12" ht="15">
      <c r="A386" s="25"/>
      <c r="B386" s="16"/>
      <c r="C386" s="11"/>
      <c r="D386" s="7" t="s">
        <v>22</v>
      </c>
      <c r="E386" s="50" t="s">
        <v>88</v>
      </c>
      <c r="F386" s="51">
        <v>200</v>
      </c>
      <c r="G386" s="51">
        <v>14.55</v>
      </c>
      <c r="H386" s="51">
        <v>14.4</v>
      </c>
      <c r="I386" s="51">
        <v>30.5</v>
      </c>
      <c r="J386" s="51">
        <v>309</v>
      </c>
      <c r="K386" s="52" t="s">
        <v>51</v>
      </c>
      <c r="L386" s="51">
        <v>12</v>
      </c>
    </row>
    <row r="387" spans="1:12" ht="15">
      <c r="A387" s="25"/>
      <c r="B387" s="16"/>
      <c r="C387" s="11"/>
      <c r="D387" s="7" t="s">
        <v>23</v>
      </c>
      <c r="E387" s="50" t="s">
        <v>118</v>
      </c>
      <c r="F387" s="51">
        <v>60</v>
      </c>
      <c r="G387" s="51">
        <v>3.58</v>
      </c>
      <c r="H387" s="51">
        <v>0.56000000000000005</v>
      </c>
      <c r="I387" s="51">
        <v>19.66</v>
      </c>
      <c r="J387" s="51">
        <v>99</v>
      </c>
      <c r="K387" s="52" t="s">
        <v>51</v>
      </c>
      <c r="L387" s="51">
        <v>4.5</v>
      </c>
    </row>
    <row r="388" spans="1:12" ht="15">
      <c r="A388" s="25"/>
      <c r="B388" s="16"/>
      <c r="C388" s="11"/>
      <c r="D388" s="7" t="s">
        <v>24</v>
      </c>
      <c r="E388" s="50" t="s">
        <v>59</v>
      </c>
      <c r="F388" s="51">
        <v>200</v>
      </c>
      <c r="G388" s="51">
        <v>0.8</v>
      </c>
      <c r="H388" s="51">
        <v>0.2</v>
      </c>
      <c r="I388" s="51">
        <v>7.5</v>
      </c>
      <c r="J388" s="51">
        <v>38</v>
      </c>
      <c r="K388" s="52" t="s">
        <v>51</v>
      </c>
      <c r="L388" s="51">
        <v>22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720</v>
      </c>
      <c r="G391" s="21">
        <f t="shared" ref="G391" si="258">SUM(G384:G390)</f>
        <v>55.91</v>
      </c>
      <c r="H391" s="21">
        <f t="shared" ref="H391" si="259">SUM(H384:H390)</f>
        <v>39.970000000000006</v>
      </c>
      <c r="I391" s="21">
        <f t="shared" ref="I391" si="260">SUM(I384:I390)</f>
        <v>96.59</v>
      </c>
      <c r="J391" s="21">
        <f t="shared" ref="J391" si="261">SUM(J384:J390)</f>
        <v>847</v>
      </c>
      <c r="K391" s="27"/>
      <c r="L391" s="21">
        <f t="shared" ref="L391:L433" si="262">SUM(L384:L390)</f>
        <v>91.19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3">SUM(G392:G394)</f>
        <v>0</v>
      </c>
      <c r="H395" s="21">
        <f t="shared" ref="H395" si="264">SUM(H392:H394)</f>
        <v>0</v>
      </c>
      <c r="I395" s="21">
        <f t="shared" ref="I395" si="265">SUM(I392:I394)</f>
        <v>0</v>
      </c>
      <c r="J395" s="21">
        <f t="shared" ref="J395" si="266">SUM(J392:J394)</f>
        <v>0</v>
      </c>
      <c r="K395" s="27"/>
      <c r="L395" s="21">
        <f t="shared" ref="L395" ca="1" si="267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119</v>
      </c>
      <c r="F397" s="51">
        <v>230</v>
      </c>
      <c r="G397" s="51">
        <v>5.7</v>
      </c>
      <c r="H397" s="51">
        <v>4.9000000000000004</v>
      </c>
      <c r="I397" s="51">
        <v>21.7</v>
      </c>
      <c r="J397" s="51">
        <v>155</v>
      </c>
      <c r="K397" s="52">
        <v>178</v>
      </c>
      <c r="L397" s="51">
        <v>16.3</v>
      </c>
    </row>
    <row r="398" spans="1:12" ht="15">
      <c r="A398" s="25"/>
      <c r="B398" s="16"/>
      <c r="C398" s="11"/>
      <c r="D398" s="7" t="s">
        <v>29</v>
      </c>
      <c r="E398" s="50" t="s">
        <v>120</v>
      </c>
      <c r="F398" s="51">
        <v>90</v>
      </c>
      <c r="G398" s="51">
        <v>25.38</v>
      </c>
      <c r="H398" s="51">
        <v>6.48</v>
      </c>
      <c r="I398" s="51">
        <v>0.72</v>
      </c>
      <c r="J398" s="51">
        <v>163</v>
      </c>
      <c r="K398" s="52">
        <v>268</v>
      </c>
      <c r="L398" s="51">
        <v>29.5</v>
      </c>
    </row>
    <row r="399" spans="1:12" ht="15">
      <c r="A399" s="25"/>
      <c r="B399" s="16"/>
      <c r="C399" s="11"/>
      <c r="D399" s="7" t="s">
        <v>30</v>
      </c>
      <c r="E399" s="50" t="s">
        <v>64</v>
      </c>
      <c r="F399" s="51">
        <v>150</v>
      </c>
      <c r="G399" s="51">
        <v>3.06</v>
      </c>
      <c r="H399" s="51">
        <v>4.8</v>
      </c>
      <c r="I399" s="51">
        <v>20.440000000000001</v>
      </c>
      <c r="J399" s="51">
        <v>137</v>
      </c>
      <c r="K399" s="52">
        <v>457</v>
      </c>
      <c r="L399" s="51">
        <v>19.53</v>
      </c>
    </row>
    <row r="400" spans="1:12" ht="15">
      <c r="A400" s="25"/>
      <c r="B400" s="16"/>
      <c r="C400" s="11"/>
      <c r="D400" s="7" t="s">
        <v>31</v>
      </c>
      <c r="E400" s="50" t="s">
        <v>52</v>
      </c>
      <c r="F400" s="51">
        <v>200</v>
      </c>
      <c r="G400" s="51">
        <v>3.16</v>
      </c>
      <c r="H400" s="51">
        <v>2.67</v>
      </c>
      <c r="I400" s="51">
        <v>15.95</v>
      </c>
      <c r="J400" s="51">
        <v>101</v>
      </c>
      <c r="K400" s="52">
        <v>581</v>
      </c>
      <c r="L400" s="51">
        <v>10.32</v>
      </c>
    </row>
    <row r="401" spans="1:12" ht="15">
      <c r="A401" s="25"/>
      <c r="B401" s="16"/>
      <c r="C401" s="11"/>
      <c r="D401" s="7" t="s">
        <v>32</v>
      </c>
      <c r="E401" s="50" t="s">
        <v>61</v>
      </c>
      <c r="F401" s="51">
        <v>40</v>
      </c>
      <c r="G401" s="51">
        <v>2</v>
      </c>
      <c r="H401" s="51">
        <v>0.36</v>
      </c>
      <c r="I401" s="51">
        <v>10</v>
      </c>
      <c r="J401" s="51">
        <v>52</v>
      </c>
      <c r="K401" s="52" t="s">
        <v>51</v>
      </c>
      <c r="L401" s="51">
        <v>3</v>
      </c>
    </row>
    <row r="402" spans="1:12" ht="15">
      <c r="A402" s="25"/>
      <c r="B402" s="16"/>
      <c r="C402" s="11"/>
      <c r="D402" s="7" t="s">
        <v>33</v>
      </c>
      <c r="E402" s="50" t="s">
        <v>62</v>
      </c>
      <c r="F402" s="51">
        <v>30</v>
      </c>
      <c r="G402" s="51">
        <v>1.58</v>
      </c>
      <c r="H402" s="51">
        <v>0.2</v>
      </c>
      <c r="I402" s="51">
        <v>9.66</v>
      </c>
      <c r="J402" s="51">
        <v>47</v>
      </c>
      <c r="K402" s="52" t="s">
        <v>51</v>
      </c>
      <c r="L402" s="51">
        <v>2.2999999999999998</v>
      </c>
    </row>
    <row r="403" spans="1:12" ht="15">
      <c r="A403" s="25"/>
      <c r="B403" s="16"/>
      <c r="C403" s="11"/>
      <c r="D403" s="6"/>
      <c r="E403" s="50" t="s">
        <v>133</v>
      </c>
      <c r="F403" s="51">
        <v>30</v>
      </c>
      <c r="G403" s="51">
        <v>4.5</v>
      </c>
      <c r="H403" s="51">
        <v>12.4</v>
      </c>
      <c r="I403" s="51">
        <v>139.4</v>
      </c>
      <c r="J403" s="51">
        <v>214</v>
      </c>
      <c r="K403" s="52" t="s">
        <v>51</v>
      </c>
      <c r="L403" s="51">
        <v>11.26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68">SUM(G396:G404)</f>
        <v>45.379999999999995</v>
      </c>
      <c r="H405" s="21">
        <f t="shared" ref="H405" si="269">SUM(H396:H404)</f>
        <v>31.810000000000002</v>
      </c>
      <c r="I405" s="21">
        <f t="shared" ref="I405" si="270">SUM(I396:I404)</f>
        <v>217.87</v>
      </c>
      <c r="J405" s="21">
        <f t="shared" ref="J405" si="271">SUM(J396:J404)</f>
        <v>869</v>
      </c>
      <c r="K405" s="27"/>
      <c r="L405" s="21">
        <v>92.21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2">SUM(G406:G409)</f>
        <v>0</v>
      </c>
      <c r="H410" s="21">
        <f t="shared" ref="H410" si="273">SUM(H406:H409)</f>
        <v>0</v>
      </c>
      <c r="I410" s="21">
        <f t="shared" ref="I410" si="274">SUM(I406:I409)</f>
        <v>0</v>
      </c>
      <c r="J410" s="21">
        <f t="shared" ref="J410" si="275">SUM(J406:J409)</f>
        <v>0</v>
      </c>
      <c r="K410" s="27"/>
      <c r="L410" s="21"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6">SUM(G411:G416)</f>
        <v>0</v>
      </c>
      <c r="H417" s="21">
        <f t="shared" ref="H417" si="277">SUM(H411:H416)</f>
        <v>0</v>
      </c>
      <c r="I417" s="21">
        <f t="shared" ref="I417" si="278">SUM(I411:I416)</f>
        <v>0</v>
      </c>
      <c r="J417" s="21">
        <f t="shared" ref="J417" si="279">SUM(J411:J416)</f>
        <v>0</v>
      </c>
      <c r="K417" s="27"/>
      <c r="L417" s="21">
        <f t="shared" ref="L417" ca="1" si="280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1">SUM(G418:G423)</f>
        <v>0</v>
      </c>
      <c r="H424" s="21">
        <f t="shared" ref="H424" si="282">SUM(H418:H423)</f>
        <v>0</v>
      </c>
      <c r="I424" s="21">
        <f t="shared" ref="I424" si="283">SUM(I418:I423)</f>
        <v>0</v>
      </c>
      <c r="J424" s="21">
        <f t="shared" ref="J424" si="284">SUM(J418:J423)</f>
        <v>0</v>
      </c>
      <c r="K424" s="27"/>
      <c r="L424" s="21">
        <f t="shared" ref="L424" ca="1" si="285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1490</v>
      </c>
      <c r="G425" s="34">
        <f t="shared" ref="G425" si="286">G391+G395+G405+G410+G417+G424</f>
        <v>101.28999999999999</v>
      </c>
      <c r="H425" s="34">
        <f t="shared" ref="H425" si="287">H391+H395+H405+H410+H417+H424</f>
        <v>71.78</v>
      </c>
      <c r="I425" s="34">
        <f t="shared" ref="I425" si="288">I391+I395+I405+I410+I417+I424</f>
        <v>314.46000000000004</v>
      </c>
      <c r="J425" s="34">
        <f t="shared" ref="J425" si="289">J391+J395+J405+J410+J417+J424</f>
        <v>1716</v>
      </c>
      <c r="K425" s="35"/>
      <c r="L425" s="34">
        <f t="shared" ref="L425" ca="1" si="290">L391+L395+L405+L410+L417+L424</f>
        <v>0</v>
      </c>
    </row>
    <row r="426" spans="1:12" ht="25.5">
      <c r="A426" s="22">
        <v>2</v>
      </c>
      <c r="B426" s="23">
        <v>4</v>
      </c>
      <c r="C426" s="24" t="s">
        <v>20</v>
      </c>
      <c r="D426" s="5" t="s">
        <v>21</v>
      </c>
      <c r="E426" s="47" t="s">
        <v>142</v>
      </c>
      <c r="F426" s="48">
        <v>220</v>
      </c>
      <c r="G426" s="48">
        <v>31.92</v>
      </c>
      <c r="H426" s="48">
        <v>16.32</v>
      </c>
      <c r="I426" s="48">
        <v>29.04</v>
      </c>
      <c r="J426" s="48">
        <v>398</v>
      </c>
      <c r="K426" s="49">
        <v>320</v>
      </c>
      <c r="L426" s="48">
        <v>55.83</v>
      </c>
    </row>
    <row r="427" spans="1:12" ht="15">
      <c r="A427" s="25"/>
      <c r="B427" s="16"/>
      <c r="C427" s="11"/>
      <c r="D427" s="6"/>
      <c r="E427" s="50" t="s">
        <v>133</v>
      </c>
      <c r="F427" s="51">
        <v>50</v>
      </c>
      <c r="G427" s="51">
        <v>4.5</v>
      </c>
      <c r="H427" s="51">
        <v>12.4</v>
      </c>
      <c r="I427" s="51">
        <v>139.4</v>
      </c>
      <c r="J427" s="51">
        <v>214</v>
      </c>
      <c r="K427" s="52" t="s">
        <v>51</v>
      </c>
      <c r="L427" s="51">
        <v>25.76</v>
      </c>
    </row>
    <row r="428" spans="1:12" ht="15">
      <c r="A428" s="25"/>
      <c r="B428" s="16"/>
      <c r="C428" s="11"/>
      <c r="D428" s="7" t="s">
        <v>22</v>
      </c>
      <c r="E428" s="50" t="s">
        <v>121</v>
      </c>
      <c r="F428" s="51">
        <v>200</v>
      </c>
      <c r="G428" s="51">
        <v>7.0000000000000007E-2</v>
      </c>
      <c r="H428" s="51">
        <v>0.02</v>
      </c>
      <c r="I428" s="51">
        <v>15</v>
      </c>
      <c r="J428" s="51">
        <v>60</v>
      </c>
      <c r="K428" s="52">
        <v>580</v>
      </c>
      <c r="L428" s="51">
        <v>5.0999999999999996</v>
      </c>
    </row>
    <row r="429" spans="1:12" ht="15">
      <c r="A429" s="25"/>
      <c r="B429" s="16"/>
      <c r="C429" s="11"/>
      <c r="D429" s="7" t="s">
        <v>23</v>
      </c>
      <c r="E429" s="50" t="s">
        <v>122</v>
      </c>
      <c r="F429" s="51">
        <v>60</v>
      </c>
      <c r="G429" s="51">
        <v>3.58</v>
      </c>
      <c r="H429" s="51">
        <v>0.56000000000000005</v>
      </c>
      <c r="I429" s="51">
        <v>19.66</v>
      </c>
      <c r="J429" s="51">
        <v>99</v>
      </c>
      <c r="K429" s="52" t="s">
        <v>51</v>
      </c>
      <c r="L429" s="51">
        <v>4.5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 t="shared" ref="G433" si="291">SUM(G426:G432)</f>
        <v>40.07</v>
      </c>
      <c r="H433" s="21">
        <f t="shared" ref="H433" si="292">SUM(H426:H432)</f>
        <v>29.299999999999997</v>
      </c>
      <c r="I433" s="21">
        <f t="shared" ref="I433" si="293">SUM(I426:I432)</f>
        <v>203.1</v>
      </c>
      <c r="J433" s="21">
        <f t="shared" ref="J433" si="294">SUM(J426:J432)</f>
        <v>771</v>
      </c>
      <c r="K433" s="27"/>
      <c r="L433" s="21">
        <f t="shared" si="262"/>
        <v>91.19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95">SUM(G434:G436)</f>
        <v>0</v>
      </c>
      <c r="H437" s="21">
        <f t="shared" ref="H437" si="296">SUM(H434:H436)</f>
        <v>0</v>
      </c>
      <c r="I437" s="21">
        <f t="shared" ref="I437" si="297">SUM(I434:I436)</f>
        <v>0</v>
      </c>
      <c r="J437" s="21">
        <f t="shared" ref="J437" si="298">SUM(J434:J436)</f>
        <v>0</v>
      </c>
      <c r="K437" s="27"/>
      <c r="L437" s="21">
        <f t="shared" ref="L437" ca="1" si="299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137</v>
      </c>
      <c r="F438" s="51">
        <v>60</v>
      </c>
      <c r="G438" s="51">
        <v>16.38</v>
      </c>
      <c r="H438" s="51">
        <v>4.3099999999999996</v>
      </c>
      <c r="I438" s="51">
        <v>8.73</v>
      </c>
      <c r="J438" s="51">
        <v>80.28</v>
      </c>
      <c r="K438" s="52" t="s">
        <v>51</v>
      </c>
      <c r="L438" s="51">
        <v>16.7</v>
      </c>
    </row>
    <row r="439" spans="1:12" ht="15">
      <c r="A439" s="25"/>
      <c r="B439" s="16"/>
      <c r="C439" s="11"/>
      <c r="D439" s="7" t="s">
        <v>28</v>
      </c>
      <c r="E439" s="50" t="s">
        <v>123</v>
      </c>
      <c r="F439" s="51">
        <v>200</v>
      </c>
      <c r="G439" s="51">
        <v>3.6</v>
      </c>
      <c r="H439" s="51">
        <v>2.86</v>
      </c>
      <c r="I439" s="51">
        <v>19.2</v>
      </c>
      <c r="J439" s="51">
        <v>117</v>
      </c>
      <c r="K439" s="52">
        <v>154</v>
      </c>
      <c r="L439" s="51">
        <v>18.399999999999999</v>
      </c>
    </row>
    <row r="440" spans="1:12" ht="15">
      <c r="A440" s="25"/>
      <c r="B440" s="16"/>
      <c r="C440" s="11"/>
      <c r="D440" s="7" t="s">
        <v>29</v>
      </c>
      <c r="E440" s="50" t="s">
        <v>80</v>
      </c>
      <c r="F440" s="51">
        <v>100</v>
      </c>
      <c r="G440" s="51">
        <v>15.7</v>
      </c>
      <c r="H440" s="51">
        <v>14</v>
      </c>
      <c r="I440" s="51">
        <v>3.1</v>
      </c>
      <c r="J440" s="51">
        <v>218</v>
      </c>
      <c r="K440" s="52">
        <v>369</v>
      </c>
      <c r="L440" s="51">
        <v>46.12</v>
      </c>
    </row>
    <row r="441" spans="1:12" ht="15">
      <c r="A441" s="25"/>
      <c r="B441" s="16"/>
      <c r="C441" s="11"/>
      <c r="D441" s="7" t="s">
        <v>30</v>
      </c>
      <c r="E441" s="50" t="s">
        <v>124</v>
      </c>
      <c r="F441" s="51">
        <v>150</v>
      </c>
      <c r="G441" s="51">
        <v>3.65</v>
      </c>
      <c r="H441" s="51">
        <v>5.37</v>
      </c>
      <c r="I441" s="51">
        <v>36.67</v>
      </c>
      <c r="J441" s="51">
        <v>210</v>
      </c>
      <c r="K441" s="52">
        <v>459</v>
      </c>
      <c r="L441" s="51">
        <v>14.9</v>
      </c>
    </row>
    <row r="442" spans="1:12" ht="15">
      <c r="A442" s="25"/>
      <c r="B442" s="16"/>
      <c r="C442" s="11"/>
      <c r="D442" s="7" t="s">
        <v>31</v>
      </c>
      <c r="E442" s="50" t="s">
        <v>83</v>
      </c>
      <c r="F442" s="51">
        <v>200</v>
      </c>
      <c r="G442" s="51">
        <v>7.0000000000000007E-2</v>
      </c>
      <c r="H442" s="51">
        <v>0.02</v>
      </c>
      <c r="I442" s="51">
        <v>15</v>
      </c>
      <c r="J442" s="51">
        <v>60</v>
      </c>
      <c r="K442" s="52">
        <v>580</v>
      </c>
      <c r="L442" s="51">
        <v>5.0999999999999996</v>
      </c>
    </row>
    <row r="443" spans="1:12" ht="15">
      <c r="A443" s="25"/>
      <c r="B443" s="16"/>
      <c r="C443" s="11"/>
      <c r="D443" s="7" t="s">
        <v>32</v>
      </c>
      <c r="E443" s="50" t="s">
        <v>61</v>
      </c>
      <c r="F443" s="51">
        <v>40</v>
      </c>
      <c r="G443" s="51">
        <v>2</v>
      </c>
      <c r="H443" s="51">
        <v>0.36</v>
      </c>
      <c r="I443" s="51">
        <v>10</v>
      </c>
      <c r="J443" s="51">
        <v>52</v>
      </c>
      <c r="K443" s="52" t="s">
        <v>51</v>
      </c>
      <c r="L443" s="51">
        <v>3</v>
      </c>
    </row>
    <row r="444" spans="1:12" ht="15">
      <c r="A444" s="25"/>
      <c r="B444" s="16"/>
      <c r="C444" s="11"/>
      <c r="D444" s="7" t="s">
        <v>33</v>
      </c>
      <c r="E444" s="50" t="s">
        <v>62</v>
      </c>
      <c r="F444" s="51">
        <v>30</v>
      </c>
      <c r="G444" s="51">
        <v>1.58</v>
      </c>
      <c r="H444" s="51">
        <v>2</v>
      </c>
      <c r="I444" s="51">
        <v>9.66</v>
      </c>
      <c r="J444" s="51">
        <v>47</v>
      </c>
      <c r="K444" s="52" t="s">
        <v>51</v>
      </c>
      <c r="L444" s="51">
        <v>2.2999999999999998</v>
      </c>
    </row>
    <row r="445" spans="1:12" ht="15">
      <c r="A445" s="25"/>
      <c r="B445" s="16"/>
      <c r="C445" s="11"/>
      <c r="D445" s="6"/>
      <c r="E445" s="50" t="s">
        <v>125</v>
      </c>
      <c r="F445" s="51">
        <v>200</v>
      </c>
      <c r="G445" s="51">
        <v>2.9</v>
      </c>
      <c r="H445" s="51">
        <v>2.5</v>
      </c>
      <c r="I445" s="51">
        <v>4.8</v>
      </c>
      <c r="J445" s="51">
        <v>120</v>
      </c>
      <c r="K445" s="52" t="s">
        <v>51</v>
      </c>
      <c r="L445" s="51">
        <v>15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980</v>
      </c>
      <c r="G447" s="21">
        <f t="shared" ref="G447" si="300">SUM(G438:G446)</f>
        <v>45.879999999999995</v>
      </c>
      <c r="H447" s="21">
        <f t="shared" ref="H447" si="301">SUM(H438:H446)</f>
        <v>31.42</v>
      </c>
      <c r="I447" s="21">
        <f t="shared" ref="I447" si="302">SUM(I438:I446)</f>
        <v>107.16</v>
      </c>
      <c r="J447" s="21">
        <f t="shared" ref="J447" si="303">SUM(J438:J446)</f>
        <v>904.28</v>
      </c>
      <c r="K447" s="27"/>
      <c r="L447" s="21">
        <v>92.21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4">SUM(G448:G451)</f>
        <v>0</v>
      </c>
      <c r="H452" s="21">
        <f t="shared" ref="H452" si="305">SUM(H448:H451)</f>
        <v>0</v>
      </c>
      <c r="I452" s="21">
        <f t="shared" ref="I452" si="306">SUM(I448:I451)</f>
        <v>0</v>
      </c>
      <c r="J452" s="21">
        <f t="shared" ref="J452" si="307">SUM(J448:J451)</f>
        <v>0</v>
      </c>
      <c r="K452" s="27"/>
      <c r="L452" s="21"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08">SUM(G453:G458)</f>
        <v>0</v>
      </c>
      <c r="H459" s="21">
        <f t="shared" ref="H459" si="309">SUM(H453:H458)</f>
        <v>0</v>
      </c>
      <c r="I459" s="21">
        <f t="shared" ref="I459" si="310">SUM(I453:I458)</f>
        <v>0</v>
      </c>
      <c r="J459" s="21">
        <f t="shared" ref="J459" si="311">SUM(J453:J458)</f>
        <v>0</v>
      </c>
      <c r="K459" s="27"/>
      <c r="L459" s="21">
        <f t="shared" ref="L459" ca="1" si="31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3">SUM(G460:G465)</f>
        <v>0</v>
      </c>
      <c r="H466" s="21">
        <f t="shared" ref="H466" si="314">SUM(H460:H465)</f>
        <v>0</v>
      </c>
      <c r="I466" s="21">
        <f t="shared" ref="I466" si="315">SUM(I460:I465)</f>
        <v>0</v>
      </c>
      <c r="J466" s="21">
        <f t="shared" ref="J466" si="316">SUM(J460:J465)</f>
        <v>0</v>
      </c>
      <c r="K466" s="27"/>
      <c r="L466" s="21">
        <f t="shared" ref="L466" ca="1" si="31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1510</v>
      </c>
      <c r="G467" s="34">
        <f t="shared" ref="G467" si="318">G433+G437+G447+G452+G459+G466</f>
        <v>85.949999999999989</v>
      </c>
      <c r="H467" s="34">
        <f t="shared" ref="H467" si="319">H433+H437+H447+H452+H459+H466</f>
        <v>60.72</v>
      </c>
      <c r="I467" s="34">
        <f t="shared" ref="I467" si="320">I433+I437+I447+I452+I459+I466</f>
        <v>310.26</v>
      </c>
      <c r="J467" s="34">
        <f t="shared" ref="J467" si="321">J433+J437+J447+J452+J459+J466</f>
        <v>1675.28</v>
      </c>
      <c r="K467" s="35"/>
      <c r="L467" s="34">
        <f t="shared" ref="L467" ca="1" si="32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126</v>
      </c>
      <c r="F468" s="48">
        <v>200</v>
      </c>
      <c r="G468" s="48">
        <v>14.55</v>
      </c>
      <c r="H468" s="48">
        <v>14.4</v>
      </c>
      <c r="I468" s="48">
        <v>30.5</v>
      </c>
      <c r="J468" s="48">
        <v>309</v>
      </c>
      <c r="K468" s="49">
        <v>420</v>
      </c>
      <c r="L468" s="48">
        <v>39.130000000000003</v>
      </c>
    </row>
    <row r="469" spans="1:12" ht="15">
      <c r="A469" s="25"/>
      <c r="B469" s="16"/>
      <c r="C469" s="11"/>
      <c r="D469" s="6" t="s">
        <v>27</v>
      </c>
      <c r="E469" s="50" t="s">
        <v>138</v>
      </c>
      <c r="F469" s="51">
        <v>60</v>
      </c>
      <c r="G469" s="51">
        <v>7.1</v>
      </c>
      <c r="H469" s="51">
        <v>7.1</v>
      </c>
      <c r="I469" s="51">
        <v>1.6</v>
      </c>
      <c r="J469" s="51">
        <v>99</v>
      </c>
      <c r="K469" s="52">
        <v>104</v>
      </c>
      <c r="L469" s="51">
        <v>13.56</v>
      </c>
    </row>
    <row r="470" spans="1:12" ht="15">
      <c r="A470" s="25"/>
      <c r="B470" s="16"/>
      <c r="C470" s="11"/>
      <c r="D470" s="7" t="s">
        <v>22</v>
      </c>
      <c r="E470" s="50" t="s">
        <v>88</v>
      </c>
      <c r="F470" s="51">
        <v>200</v>
      </c>
      <c r="G470" s="51">
        <v>14.55</v>
      </c>
      <c r="H470" s="51">
        <v>14.4</v>
      </c>
      <c r="I470" s="51">
        <v>30.5</v>
      </c>
      <c r="J470" s="51">
        <v>309</v>
      </c>
      <c r="K470" s="52" t="s">
        <v>51</v>
      </c>
      <c r="L470" s="51">
        <v>12</v>
      </c>
    </row>
    <row r="471" spans="1:12" ht="15">
      <c r="A471" s="25"/>
      <c r="B471" s="16"/>
      <c r="C471" s="11"/>
      <c r="D471" s="7" t="s">
        <v>23</v>
      </c>
      <c r="E471" s="50" t="s">
        <v>118</v>
      </c>
      <c r="F471" s="51">
        <v>60</v>
      </c>
      <c r="G471" s="51">
        <v>3.58</v>
      </c>
      <c r="H471" s="51">
        <v>0.56000000000000005</v>
      </c>
      <c r="I471" s="51">
        <v>19.66</v>
      </c>
      <c r="J471" s="51">
        <v>99</v>
      </c>
      <c r="K471" s="52" t="s">
        <v>51</v>
      </c>
      <c r="L471" s="51">
        <v>4.5</v>
      </c>
    </row>
    <row r="472" spans="1:12" ht="15">
      <c r="A472" s="25"/>
      <c r="B472" s="16"/>
      <c r="C472" s="11"/>
      <c r="D472" s="7" t="s">
        <v>24</v>
      </c>
      <c r="E472" s="50" t="s">
        <v>59</v>
      </c>
      <c r="F472" s="51">
        <v>200</v>
      </c>
      <c r="G472" s="51">
        <v>0.4</v>
      </c>
      <c r="H472" s="51">
        <v>0.4</v>
      </c>
      <c r="I472" s="51">
        <v>9.8000000000000007</v>
      </c>
      <c r="J472" s="51">
        <v>44</v>
      </c>
      <c r="K472" s="52" t="s">
        <v>51</v>
      </c>
      <c r="L472" s="51">
        <v>22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720</v>
      </c>
      <c r="G475" s="21">
        <f t="shared" ref="G475" si="323">SUM(G468:G474)</f>
        <v>40.18</v>
      </c>
      <c r="H475" s="21">
        <f t="shared" ref="H475" si="324">SUM(H468:H474)</f>
        <v>36.86</v>
      </c>
      <c r="I475" s="21">
        <f t="shared" ref="I475" si="325">SUM(I468:I474)</f>
        <v>92.06</v>
      </c>
      <c r="J475" s="21">
        <f t="shared" ref="J475" si="326">SUM(J468:J474)</f>
        <v>860</v>
      </c>
      <c r="K475" s="27"/>
      <c r="L475" s="21">
        <f t="shared" ref="L475:L517" si="327">SUM(L468:L474)</f>
        <v>91.19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28">SUM(G476:G478)</f>
        <v>0</v>
      </c>
      <c r="H479" s="21">
        <f t="shared" ref="H479" si="329">SUM(H476:H478)</f>
        <v>0</v>
      </c>
      <c r="I479" s="21">
        <f t="shared" ref="I479" si="330">SUM(I476:I478)</f>
        <v>0</v>
      </c>
      <c r="J479" s="21">
        <f t="shared" ref="J479" si="331">SUM(J476:J478)</f>
        <v>0</v>
      </c>
      <c r="K479" s="27"/>
      <c r="L479" s="21">
        <f t="shared" ref="L479" ca="1" si="33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127</v>
      </c>
      <c r="F481" s="51">
        <v>210</v>
      </c>
      <c r="G481" s="51">
        <v>1.45</v>
      </c>
      <c r="H481" s="51">
        <v>3.93</v>
      </c>
      <c r="I481" s="51">
        <v>10.89</v>
      </c>
      <c r="J481" s="51">
        <v>83</v>
      </c>
      <c r="K481" s="52">
        <v>135</v>
      </c>
      <c r="L481" s="51">
        <v>22.62</v>
      </c>
    </row>
    <row r="482" spans="1:12" ht="15">
      <c r="A482" s="25"/>
      <c r="B482" s="16"/>
      <c r="C482" s="11"/>
      <c r="D482" s="7" t="s">
        <v>29</v>
      </c>
      <c r="E482" s="50" t="s">
        <v>117</v>
      </c>
      <c r="F482" s="51">
        <v>200</v>
      </c>
      <c r="G482" s="51">
        <v>20.6</v>
      </c>
      <c r="H482" s="51">
        <v>20.5</v>
      </c>
      <c r="I482" s="51">
        <v>30.2</v>
      </c>
      <c r="J482" s="51">
        <v>388</v>
      </c>
      <c r="K482" s="52">
        <v>377</v>
      </c>
      <c r="L482" s="51">
        <v>42.24</v>
      </c>
    </row>
    <row r="483" spans="1:12" ht="15">
      <c r="A483" s="25"/>
      <c r="B483" s="16"/>
      <c r="C483" s="11"/>
      <c r="D483" s="7" t="s">
        <v>27</v>
      </c>
      <c r="E483" s="50" t="s">
        <v>65</v>
      </c>
      <c r="F483" s="51">
        <v>60</v>
      </c>
      <c r="G483" s="51">
        <v>16.38</v>
      </c>
      <c r="H483" s="51">
        <v>4.3099999999999996</v>
      </c>
      <c r="I483" s="51">
        <v>8.73</v>
      </c>
      <c r="J483" s="51">
        <v>13</v>
      </c>
      <c r="K483" s="52" t="s">
        <v>51</v>
      </c>
      <c r="L483" s="51">
        <v>10.45</v>
      </c>
    </row>
    <row r="484" spans="1:12" ht="15">
      <c r="A484" s="25"/>
      <c r="B484" s="16"/>
      <c r="C484" s="11"/>
      <c r="D484" s="7" t="s">
        <v>31</v>
      </c>
      <c r="E484" s="50" t="s">
        <v>66</v>
      </c>
      <c r="F484" s="51">
        <v>200</v>
      </c>
      <c r="G484" s="51">
        <v>0.1</v>
      </c>
      <c r="H484" s="51">
        <v>0.1</v>
      </c>
      <c r="I484" s="51">
        <v>26.4</v>
      </c>
      <c r="J484" s="51">
        <v>108</v>
      </c>
      <c r="K484" s="52">
        <v>588</v>
      </c>
      <c r="L484" s="51">
        <v>12</v>
      </c>
    </row>
    <row r="485" spans="1:12" ht="15">
      <c r="A485" s="25"/>
      <c r="B485" s="16"/>
      <c r="C485" s="11"/>
      <c r="D485" s="7" t="s">
        <v>32</v>
      </c>
      <c r="E485" s="50" t="s">
        <v>61</v>
      </c>
      <c r="F485" s="51">
        <v>40</v>
      </c>
      <c r="G485" s="51">
        <v>2</v>
      </c>
      <c r="H485" s="51">
        <v>0.36</v>
      </c>
      <c r="I485" s="51">
        <v>10</v>
      </c>
      <c r="J485" s="51">
        <v>52</v>
      </c>
      <c r="K485" s="52" t="s">
        <v>51</v>
      </c>
      <c r="L485" s="51">
        <v>3</v>
      </c>
    </row>
    <row r="486" spans="1:12" ht="15">
      <c r="A486" s="25"/>
      <c r="B486" s="16"/>
      <c r="C486" s="11"/>
      <c r="D486" s="7" t="s">
        <v>33</v>
      </c>
      <c r="E486" s="50" t="s">
        <v>62</v>
      </c>
      <c r="F486" s="51">
        <v>30</v>
      </c>
      <c r="G486" s="51">
        <v>1.58</v>
      </c>
      <c r="H486" s="51">
        <v>0.2</v>
      </c>
      <c r="I486" s="51">
        <v>9.66</v>
      </c>
      <c r="J486" s="51">
        <v>47</v>
      </c>
      <c r="K486" s="52" t="s">
        <v>51</v>
      </c>
      <c r="L486" s="51">
        <v>2.2999999999999998</v>
      </c>
    </row>
    <row r="487" spans="1:12" ht="15">
      <c r="A487" s="25"/>
      <c r="B487" s="16"/>
      <c r="C487" s="11"/>
      <c r="D487" s="6" t="s">
        <v>78</v>
      </c>
      <c r="E487" s="50" t="s">
        <v>139</v>
      </c>
      <c r="F487" s="51">
        <v>200</v>
      </c>
      <c r="G487" s="51">
        <v>2.5</v>
      </c>
      <c r="H487" s="51">
        <v>2.9</v>
      </c>
      <c r="I487" s="51">
        <v>9</v>
      </c>
      <c r="J487" s="51">
        <v>71</v>
      </c>
      <c r="K487" s="52" t="s">
        <v>51</v>
      </c>
      <c r="L487" s="51">
        <v>28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940</v>
      </c>
      <c r="G489" s="21">
        <f t="shared" ref="G489" si="333">SUM(G480:G488)</f>
        <v>44.61</v>
      </c>
      <c r="H489" s="21">
        <f t="shared" ref="H489" si="334">SUM(H480:H488)</f>
        <v>32.299999999999997</v>
      </c>
      <c r="I489" s="21">
        <f t="shared" ref="I489" si="335">SUM(I480:I488)</f>
        <v>104.88</v>
      </c>
      <c r="J489" s="21">
        <f t="shared" ref="J489" si="336">SUM(J480:J488)</f>
        <v>762</v>
      </c>
      <c r="K489" s="27"/>
      <c r="L489" s="21">
        <v>92.21</v>
      </c>
    </row>
    <row r="490" spans="1:12" ht="15">
      <c r="A490" s="28">
        <f>A468</f>
        <v>2</v>
      </c>
      <c r="B490" s="14"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37">SUM(G490:G493)</f>
        <v>0</v>
      </c>
      <c r="H494" s="21">
        <f t="shared" ref="H494" si="338">SUM(H490:H493)</f>
        <v>0</v>
      </c>
      <c r="I494" s="21">
        <f t="shared" ref="I494" si="339">SUM(I490:I493)</f>
        <v>0</v>
      </c>
      <c r="J494" s="21">
        <f t="shared" ref="J494" si="340">SUM(J490:J493)</f>
        <v>0</v>
      </c>
      <c r="K494" s="27"/>
      <c r="L494" s="21"/>
    </row>
    <row r="495" spans="1:12" ht="15">
      <c r="A495" s="28">
        <f>A468</f>
        <v>2</v>
      </c>
      <c r="B495" s="14"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1">SUM(G495:G500)</f>
        <v>0</v>
      </c>
      <c r="H501" s="21">
        <f t="shared" ref="H501" si="342">SUM(H495:H500)</f>
        <v>0</v>
      </c>
      <c r="I501" s="21">
        <f t="shared" ref="I501" si="343">SUM(I495:I500)</f>
        <v>0</v>
      </c>
      <c r="J501" s="21">
        <f t="shared" ref="J501" si="344">SUM(J495:J500)</f>
        <v>0</v>
      </c>
      <c r="K501" s="27"/>
      <c r="L501" s="21">
        <f t="shared" ref="L501" ca="1" si="345">SUM(L495:L503)</f>
        <v>0</v>
      </c>
    </row>
    <row r="502" spans="1:12" ht="15">
      <c r="A502" s="28">
        <f>A468</f>
        <v>2</v>
      </c>
      <c r="B502" s="14"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46">SUM(G502:G507)</f>
        <v>0</v>
      </c>
      <c r="H508" s="21">
        <f t="shared" ref="H508" si="347">SUM(H502:H507)</f>
        <v>0</v>
      </c>
      <c r="I508" s="21">
        <f t="shared" ref="I508" si="348">SUM(I502:I507)</f>
        <v>0</v>
      </c>
      <c r="J508" s="21">
        <f t="shared" ref="J508" si="349">SUM(J502:J507)</f>
        <v>0</v>
      </c>
      <c r="K508" s="27"/>
      <c r="L508" s="21">
        <f t="shared" ref="L508" ca="1" si="350">SUM(L502:L510)</f>
        <v>0</v>
      </c>
    </row>
    <row r="509" spans="1:12" ht="15.75" customHeight="1" thickBot="1">
      <c r="A509" s="31">
        <f>A468</f>
        <v>2</v>
      </c>
      <c r="B509" s="32">
        <v>5</v>
      </c>
      <c r="C509" s="58" t="s">
        <v>4</v>
      </c>
      <c r="D509" s="59"/>
      <c r="E509" s="33"/>
      <c r="F509" s="34">
        <f>F475+F479+F489+F494+F501+F508</f>
        <v>1660</v>
      </c>
      <c r="G509" s="34">
        <f t="shared" ref="G509" si="351">G475+G479+G489+G494+G501+G508</f>
        <v>84.789999999999992</v>
      </c>
      <c r="H509" s="34">
        <f t="shared" ref="H509" si="352">H475+H479+H489+H494+H501+H508</f>
        <v>69.16</v>
      </c>
      <c r="I509" s="34">
        <f t="shared" ref="I509" si="353">I475+I479+I489+I494+I501+I508</f>
        <v>196.94</v>
      </c>
      <c r="J509" s="34">
        <f t="shared" ref="J509" si="354">J475+J479+J489+J494+J501+J508</f>
        <v>1622</v>
      </c>
      <c r="K509" s="35"/>
      <c r="L509" s="34">
        <f t="shared" ref="L509" ca="1" si="355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56">SUM(G510:G516)</f>
        <v>0</v>
      </c>
      <c r="H517" s="21">
        <f t="shared" ref="H517" si="357">SUM(H510:H516)</f>
        <v>0</v>
      </c>
      <c r="I517" s="21">
        <f t="shared" ref="I517" si="358">SUM(I510:I516)</f>
        <v>0</v>
      </c>
      <c r="J517" s="21">
        <f t="shared" ref="J517" si="359">SUM(J510:J516)</f>
        <v>0</v>
      </c>
      <c r="K517" s="27"/>
      <c r="L517" s="21">
        <f t="shared" si="327"/>
        <v>0</v>
      </c>
    </row>
    <row r="518" spans="1:12" ht="15">
      <c r="A518" s="28">
        <f>A510</f>
        <v>2</v>
      </c>
      <c r="B518" s="14"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0">SUM(G518:G520)</f>
        <v>0</v>
      </c>
      <c r="H521" s="21">
        <f t="shared" ref="H521" si="361">SUM(H518:H520)</f>
        <v>0</v>
      </c>
      <c r="I521" s="21">
        <f t="shared" ref="I521" si="362">SUM(I518:I520)</f>
        <v>0</v>
      </c>
      <c r="J521" s="21">
        <f t="shared" ref="J521" si="363">SUM(J518:J520)</f>
        <v>0</v>
      </c>
      <c r="K521" s="27"/>
      <c r="L521" s="21">
        <f t="shared" ref="L521" ca="1" si="364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5">SUM(G522:G530)</f>
        <v>0</v>
      </c>
      <c r="H531" s="21">
        <f t="shared" ref="H531" si="366">SUM(H522:H530)</f>
        <v>0</v>
      </c>
      <c r="I531" s="21">
        <f t="shared" ref="I531" si="367">SUM(I522:I530)</f>
        <v>0</v>
      </c>
      <c r="J531" s="21">
        <f t="shared" ref="J531" si="368">SUM(J522:J530)</f>
        <v>0</v>
      </c>
      <c r="K531" s="27"/>
      <c r="L531" s="21">
        <f t="shared" ref="L531" ca="1" si="369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0">SUM(G532:G535)</f>
        <v>0</v>
      </c>
      <c r="H536" s="21">
        <f t="shared" ref="H536" si="371">SUM(H532:H535)</f>
        <v>0</v>
      </c>
      <c r="I536" s="21">
        <f t="shared" ref="I536" si="372">SUM(I532:I535)</f>
        <v>0</v>
      </c>
      <c r="J536" s="21">
        <f t="shared" ref="J536" si="373">SUM(J532:J535)</f>
        <v>0</v>
      </c>
      <c r="K536" s="27"/>
      <c r="L536" s="21">
        <f t="shared" ref="L536" ca="1" si="374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5">SUM(G537:G542)</f>
        <v>0</v>
      </c>
      <c r="H543" s="21">
        <f t="shared" ref="H543" si="376">SUM(H537:H542)</f>
        <v>0</v>
      </c>
      <c r="I543" s="21">
        <f t="shared" ref="I543" si="377">SUM(I537:I542)</f>
        <v>0</v>
      </c>
      <c r="J543" s="21">
        <f t="shared" ref="J543" si="378">SUM(J537:J542)</f>
        <v>0</v>
      </c>
      <c r="K543" s="27"/>
      <c r="L543" s="21">
        <f t="shared" ref="L543" ca="1" si="379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0">SUM(G544:G549)</f>
        <v>0</v>
      </c>
      <c r="H550" s="21">
        <f t="shared" ref="H550" si="381">SUM(H544:H549)</f>
        <v>0</v>
      </c>
      <c r="I550" s="21">
        <f t="shared" ref="I550" si="382">SUM(I544:I549)</f>
        <v>0</v>
      </c>
      <c r="J550" s="21">
        <f t="shared" ref="J550" si="383">SUM(J544:J549)</f>
        <v>0</v>
      </c>
      <c r="K550" s="27"/>
      <c r="L550" s="21">
        <f t="shared" ref="L550" ca="1" si="384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385">G517+G521+G531+G536+G543+G550</f>
        <v>0</v>
      </c>
      <c r="H551" s="34">
        <f t="shared" ref="H551" si="386">H517+H521+H531+H536+H543+H550</f>
        <v>0</v>
      </c>
      <c r="I551" s="34">
        <f t="shared" ref="I551" si="387">I517+I521+I531+I536+I543+I550</f>
        <v>0</v>
      </c>
      <c r="J551" s="34">
        <f t="shared" ref="J551" si="388">J517+J521+J531+J536+J543+J550</f>
        <v>0</v>
      </c>
      <c r="K551" s="35"/>
      <c r="L551" s="34">
        <f t="shared" ref="L551" ca="1" si="389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0">SUM(G552:G558)</f>
        <v>0</v>
      </c>
      <c r="H559" s="21">
        <f t="shared" ref="H559" si="391">SUM(H552:H558)</f>
        <v>0</v>
      </c>
      <c r="I559" s="21">
        <f t="shared" ref="I559" si="392">SUM(I552:I558)</f>
        <v>0</v>
      </c>
      <c r="J559" s="21">
        <f t="shared" ref="J559" si="393">SUM(J552:J558)</f>
        <v>0</v>
      </c>
      <c r="K559" s="27"/>
      <c r="L559" s="21">
        <f t="shared" ref="L559" si="394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5">SUM(G560:G562)</f>
        <v>0</v>
      </c>
      <c r="H563" s="21">
        <f t="shared" ref="H563" si="396">SUM(H560:H562)</f>
        <v>0</v>
      </c>
      <c r="I563" s="21">
        <f t="shared" ref="I563" si="397">SUM(I560:I562)</f>
        <v>0</v>
      </c>
      <c r="J563" s="21">
        <f t="shared" ref="J563" si="398">SUM(J560:J562)</f>
        <v>0</v>
      </c>
      <c r="K563" s="27"/>
      <c r="L563" s="21">
        <f t="shared" ref="L563" ca="1" si="399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0">SUM(G564:G572)</f>
        <v>0</v>
      </c>
      <c r="H573" s="21">
        <f t="shared" ref="H573" si="401">SUM(H564:H572)</f>
        <v>0</v>
      </c>
      <c r="I573" s="21">
        <f t="shared" ref="I573" si="402">SUM(I564:I572)</f>
        <v>0</v>
      </c>
      <c r="J573" s="21">
        <f t="shared" ref="J573" si="403">SUM(J564:J572)</f>
        <v>0</v>
      </c>
      <c r="K573" s="27"/>
      <c r="L573" s="21">
        <f t="shared" ref="L573" ca="1" si="404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5">SUM(G574:G577)</f>
        <v>0</v>
      </c>
      <c r="H578" s="21">
        <f t="shared" ref="H578" si="406">SUM(H574:H577)</f>
        <v>0</v>
      </c>
      <c r="I578" s="21">
        <f t="shared" ref="I578" si="407">SUM(I574:I577)</f>
        <v>0</v>
      </c>
      <c r="J578" s="21">
        <f t="shared" ref="J578" si="408">SUM(J574:J577)</f>
        <v>0</v>
      </c>
      <c r="K578" s="27"/>
      <c r="L578" s="21">
        <f t="shared" ref="L578" ca="1" si="409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0">SUM(G579:G584)</f>
        <v>0</v>
      </c>
      <c r="H585" s="21">
        <f t="shared" ref="H585" si="411">SUM(H579:H584)</f>
        <v>0</v>
      </c>
      <c r="I585" s="21">
        <f t="shared" ref="I585" si="412">SUM(I579:I584)</f>
        <v>0</v>
      </c>
      <c r="J585" s="21">
        <f t="shared" ref="J585" si="413">SUM(J579:J584)</f>
        <v>0</v>
      </c>
      <c r="K585" s="27"/>
      <c r="L585" s="21">
        <f t="shared" ref="L585" ca="1" si="414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5">SUM(G586:G591)</f>
        <v>0</v>
      </c>
      <c r="H592" s="21">
        <f t="shared" ref="H592" si="416">SUM(H586:H591)</f>
        <v>0</v>
      </c>
      <c r="I592" s="21">
        <f t="shared" ref="I592" si="417">SUM(I586:I591)</f>
        <v>0</v>
      </c>
      <c r="J592" s="21">
        <f t="shared" ref="J592" si="418">SUM(J586:J591)</f>
        <v>0</v>
      </c>
      <c r="K592" s="27"/>
      <c r="L592" s="21">
        <f t="shared" ref="L592" ca="1" si="419">SUM(L586:L594)</f>
        <v>0</v>
      </c>
    </row>
    <row r="593" spans="1:12" ht="15" customHeight="1" thickBot="1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20">G559+G563+G573+G578+G585+G592</f>
        <v>0</v>
      </c>
      <c r="H593" s="40">
        <f t="shared" ref="H593" si="421">H559+H563+H573+H578+H585+H592</f>
        <v>0</v>
      </c>
      <c r="I593" s="40">
        <f t="shared" ref="I593" si="422">I559+I563+I573+I578+I585+I592</f>
        <v>0</v>
      </c>
      <c r="J593" s="40">
        <f t="shared" ref="J593" si="423">J559+J563+J573+J578+J585+J592</f>
        <v>0</v>
      </c>
      <c r="K593" s="41"/>
      <c r="L593" s="34">
        <f ca="1">L559+L563+L573+L578+L585+L592</f>
        <v>0</v>
      </c>
    </row>
    <row r="594" spans="1:12" ht="13.5" customHeight="1" thickBot="1">
      <c r="A594" s="29"/>
      <c r="B594" s="30"/>
      <c r="C594" s="60" t="s">
        <v>5</v>
      </c>
      <c r="D594" s="61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1512.5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70.335999999999984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55.789000000000001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200.376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1488.778</v>
      </c>
      <c r="K594" s="42"/>
      <c r="L594" s="42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2024-09-05T17:44:55Z</dcterms:modified>
</cp:coreProperties>
</file>